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8800" windowHeight="12300"/>
  </bookViews>
  <sheets>
    <sheet name="меню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меню!#REF!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507" i="1" l="1"/>
  <c r="C506" i="1"/>
  <c r="C504" i="1"/>
  <c r="C503" i="1"/>
  <c r="C500" i="1"/>
  <c r="C493" i="1"/>
  <c r="C488" i="1"/>
  <c r="C480" i="1"/>
  <c r="C477" i="1"/>
  <c r="C468" i="1"/>
  <c r="C467" i="1"/>
  <c r="C464" i="1"/>
  <c r="C457" i="1"/>
  <c r="C452" i="1"/>
  <c r="C445" i="1"/>
  <c r="C442" i="1"/>
  <c r="C434" i="1"/>
  <c r="C433" i="1"/>
  <c r="C430" i="1"/>
  <c r="C422" i="1"/>
  <c r="C417" i="1"/>
  <c r="C409" i="1"/>
  <c r="C406" i="1"/>
  <c r="C397" i="1"/>
  <c r="C396" i="1"/>
  <c r="C393" i="1"/>
  <c r="C386" i="1"/>
  <c r="C381" i="1"/>
  <c r="C373" i="1"/>
  <c r="C370" i="1"/>
  <c r="C361" i="1"/>
  <c r="C360" i="1"/>
  <c r="C357" i="1"/>
  <c r="C350" i="1"/>
  <c r="C345" i="1"/>
  <c r="C337" i="1"/>
  <c r="C334" i="1"/>
  <c r="C326" i="1"/>
  <c r="C325" i="1"/>
  <c r="C315" i="1"/>
  <c r="C322" i="1"/>
  <c r="C310" i="1"/>
  <c r="C302" i="1"/>
  <c r="C299" i="1"/>
  <c r="C290" i="1"/>
  <c r="C289" i="1"/>
  <c r="C286" i="1"/>
  <c r="C280" i="1"/>
  <c r="C275" i="1"/>
  <c r="C267" i="1"/>
  <c r="C264" i="1"/>
  <c r="C255" i="1"/>
  <c r="C254" i="1"/>
  <c r="C251" i="1"/>
  <c r="C245" i="1"/>
  <c r="C240" i="1"/>
  <c r="C232" i="1"/>
  <c r="C229" i="1"/>
  <c r="C220" i="1"/>
  <c r="C219" i="1"/>
  <c r="C216" i="1"/>
  <c r="C215" i="1"/>
  <c r="C209" i="1"/>
  <c r="C204" i="1"/>
  <c r="C196" i="1"/>
  <c r="C193" i="1"/>
  <c r="C184" i="1"/>
  <c r="C183" i="1"/>
  <c r="C180" i="1"/>
  <c r="C173" i="1"/>
  <c r="C168" i="1"/>
  <c r="C160" i="1"/>
  <c r="C157" i="1"/>
  <c r="C148" i="1"/>
  <c r="C147" i="1"/>
  <c r="C144" i="1"/>
  <c r="C137" i="1"/>
  <c r="C132" i="1"/>
  <c r="C124" i="1"/>
  <c r="C121" i="1"/>
  <c r="C112" i="1"/>
  <c r="C108" i="1"/>
  <c r="C101" i="1"/>
  <c r="C96" i="1"/>
  <c r="C85" i="1"/>
  <c r="C76" i="1"/>
  <c r="C75" i="1"/>
  <c r="C72" i="1"/>
  <c r="C71" i="1"/>
  <c r="C65" i="1"/>
  <c r="C60" i="1"/>
  <c r="C49" i="1"/>
  <c r="C40" i="1"/>
  <c r="C39" i="1"/>
  <c r="C36" i="1"/>
  <c r="C29" i="1"/>
  <c r="C24" i="1"/>
  <c r="C16" i="1"/>
  <c r="C13" i="1"/>
  <c r="C15" i="1"/>
  <c r="C18" i="1"/>
  <c r="E417" i="1" l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V417" i="1"/>
  <c r="W417" i="1"/>
  <c r="X417" i="1"/>
  <c r="Y417" i="1"/>
  <c r="Z417" i="1"/>
  <c r="D417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V393" i="1"/>
  <c r="W393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K393" i="1"/>
  <c r="AL393" i="1"/>
  <c r="AM393" i="1"/>
  <c r="AN393" i="1"/>
  <c r="AO393" i="1"/>
  <c r="AP393" i="1"/>
  <c r="AQ393" i="1"/>
  <c r="AR393" i="1"/>
  <c r="AS393" i="1"/>
  <c r="AT393" i="1"/>
  <c r="AU393" i="1"/>
  <c r="AV393" i="1"/>
  <c r="AW393" i="1"/>
  <c r="AX393" i="1"/>
  <c r="AY393" i="1"/>
  <c r="AZ393" i="1"/>
  <c r="BA393" i="1"/>
  <c r="BB393" i="1"/>
  <c r="BC393" i="1"/>
  <c r="BD393" i="1"/>
  <c r="BE393" i="1"/>
  <c r="BF393" i="1"/>
  <c r="BG393" i="1"/>
  <c r="BH393" i="1"/>
  <c r="BI393" i="1"/>
  <c r="BJ393" i="1"/>
  <c r="BK393" i="1"/>
  <c r="BL393" i="1"/>
  <c r="BM393" i="1"/>
  <c r="BN393" i="1"/>
  <c r="BO393" i="1"/>
  <c r="BP393" i="1"/>
  <c r="BQ393" i="1"/>
  <c r="BR393" i="1"/>
  <c r="BS393" i="1"/>
  <c r="BT393" i="1"/>
  <c r="BU393" i="1"/>
  <c r="BV393" i="1"/>
  <c r="BW393" i="1"/>
  <c r="BX393" i="1"/>
  <c r="BY393" i="1"/>
  <c r="BZ393" i="1"/>
  <c r="CA393" i="1"/>
  <c r="CB393" i="1"/>
  <c r="CC393" i="1"/>
  <c r="CD393" i="1"/>
  <c r="CE393" i="1"/>
  <c r="CF393" i="1"/>
  <c r="CG393" i="1"/>
  <c r="CH393" i="1"/>
  <c r="CI393" i="1"/>
  <c r="CJ393" i="1"/>
  <c r="CK393" i="1"/>
  <c r="CL393" i="1"/>
  <c r="CM393" i="1"/>
  <c r="CN393" i="1"/>
  <c r="CO393" i="1"/>
  <c r="CP393" i="1"/>
  <c r="CQ393" i="1"/>
  <c r="CR393" i="1"/>
  <c r="CS393" i="1"/>
  <c r="CT393" i="1"/>
  <c r="CU393" i="1"/>
  <c r="CV393" i="1"/>
  <c r="CW393" i="1"/>
  <c r="CX393" i="1"/>
  <c r="CY393" i="1"/>
  <c r="CZ393" i="1"/>
  <c r="DA393" i="1"/>
  <c r="DB393" i="1"/>
  <c r="DC393" i="1"/>
  <c r="DD393" i="1"/>
  <c r="DE393" i="1"/>
  <c r="DF393" i="1"/>
  <c r="DG393" i="1"/>
  <c r="DH393" i="1"/>
  <c r="DI393" i="1"/>
  <c r="DJ393" i="1"/>
  <c r="DK393" i="1"/>
  <c r="DL393" i="1"/>
  <c r="DM393" i="1"/>
  <c r="DN393" i="1"/>
  <c r="DO393" i="1"/>
  <c r="DP393" i="1"/>
  <c r="DQ393" i="1"/>
  <c r="DR393" i="1"/>
  <c r="DS393" i="1"/>
  <c r="DT393" i="1"/>
  <c r="DU393" i="1"/>
  <c r="DV393" i="1"/>
  <c r="DW393" i="1"/>
  <c r="DX393" i="1"/>
  <c r="DY393" i="1"/>
  <c r="DZ393" i="1"/>
  <c r="EA393" i="1"/>
  <c r="EB393" i="1"/>
  <c r="EC393" i="1"/>
  <c r="ED393" i="1"/>
  <c r="EE393" i="1"/>
  <c r="EF393" i="1"/>
  <c r="EG393" i="1"/>
  <c r="EH393" i="1"/>
  <c r="EI393" i="1"/>
  <c r="EJ393" i="1"/>
  <c r="EK393" i="1"/>
  <c r="EL393" i="1"/>
  <c r="EM393" i="1"/>
  <c r="EN393" i="1"/>
  <c r="EO393" i="1"/>
  <c r="EP393" i="1"/>
  <c r="EQ393" i="1"/>
  <c r="ER393" i="1"/>
  <c r="ES393" i="1"/>
  <c r="ET393" i="1"/>
  <c r="EU393" i="1"/>
  <c r="EV393" i="1"/>
  <c r="EW393" i="1"/>
  <c r="EX393" i="1"/>
  <c r="EY393" i="1"/>
  <c r="EZ393" i="1"/>
  <c r="FA393" i="1"/>
  <c r="FB393" i="1"/>
  <c r="FC393" i="1"/>
  <c r="FD393" i="1"/>
  <c r="FE393" i="1"/>
  <c r="FF393" i="1"/>
  <c r="FG393" i="1"/>
  <c r="FH393" i="1"/>
  <c r="FI393" i="1"/>
  <c r="FJ393" i="1"/>
  <c r="FK393" i="1"/>
  <c r="FL393" i="1"/>
  <c r="FM393" i="1"/>
  <c r="FN393" i="1"/>
  <c r="FO393" i="1"/>
  <c r="FP393" i="1"/>
  <c r="FQ393" i="1"/>
  <c r="FR393" i="1"/>
  <c r="FS393" i="1"/>
  <c r="FT393" i="1"/>
  <c r="FU393" i="1"/>
  <c r="FV393" i="1"/>
  <c r="FW393" i="1"/>
  <c r="FX393" i="1"/>
  <c r="FY393" i="1"/>
  <c r="FZ393" i="1"/>
  <c r="GA393" i="1"/>
  <c r="GB393" i="1"/>
  <c r="GC393" i="1"/>
  <c r="GD393" i="1"/>
  <c r="GE393" i="1"/>
  <c r="GF393" i="1"/>
  <c r="GG393" i="1"/>
  <c r="GH393" i="1"/>
  <c r="GI393" i="1"/>
  <c r="GJ393" i="1"/>
  <c r="GK393" i="1"/>
  <c r="GL393" i="1"/>
  <c r="GM393" i="1"/>
  <c r="GN393" i="1"/>
  <c r="GO393" i="1"/>
  <c r="GP393" i="1"/>
  <c r="GQ393" i="1"/>
  <c r="GR393" i="1"/>
  <c r="GS393" i="1"/>
  <c r="GT393" i="1"/>
  <c r="GU393" i="1"/>
  <c r="GV393" i="1"/>
  <c r="GW393" i="1"/>
  <c r="GX393" i="1"/>
  <c r="GY393" i="1"/>
  <c r="GZ393" i="1"/>
  <c r="HA393" i="1"/>
  <c r="HB393" i="1"/>
  <c r="HC393" i="1"/>
  <c r="HD393" i="1"/>
  <c r="HE393" i="1"/>
  <c r="HF393" i="1"/>
  <c r="HG393" i="1"/>
  <c r="HH393" i="1"/>
  <c r="HI393" i="1"/>
  <c r="HJ393" i="1"/>
  <c r="HK393" i="1"/>
  <c r="HL393" i="1"/>
  <c r="HM393" i="1"/>
  <c r="HN393" i="1"/>
  <c r="HO393" i="1"/>
  <c r="HP393" i="1"/>
  <c r="HQ393" i="1"/>
  <c r="HR393" i="1"/>
  <c r="HS393" i="1"/>
  <c r="HT393" i="1"/>
  <c r="HU393" i="1"/>
  <c r="HV393" i="1"/>
  <c r="HW393" i="1"/>
  <c r="HX393" i="1"/>
  <c r="HY393" i="1"/>
  <c r="HZ393" i="1"/>
  <c r="IA393" i="1"/>
  <c r="IB393" i="1"/>
  <c r="IC393" i="1"/>
  <c r="ID393" i="1"/>
  <c r="IE393" i="1"/>
  <c r="IF393" i="1"/>
  <c r="IG393" i="1"/>
  <c r="IH393" i="1"/>
  <c r="II393" i="1"/>
  <c r="IJ393" i="1"/>
  <c r="IK393" i="1"/>
  <c r="IL393" i="1"/>
  <c r="IM393" i="1"/>
  <c r="IN393" i="1"/>
  <c r="IO393" i="1"/>
  <c r="IP393" i="1"/>
  <c r="IQ393" i="1"/>
  <c r="IR393" i="1"/>
  <c r="IS393" i="1"/>
  <c r="IT393" i="1"/>
  <c r="IU393" i="1"/>
  <c r="IV393" i="1"/>
  <c r="IW393" i="1"/>
  <c r="IX393" i="1"/>
  <c r="IY393" i="1"/>
  <c r="IZ393" i="1"/>
  <c r="JA393" i="1"/>
  <c r="JB393" i="1"/>
  <c r="JC393" i="1"/>
  <c r="JD393" i="1"/>
  <c r="JE393" i="1"/>
  <c r="JF393" i="1"/>
  <c r="JG393" i="1"/>
  <c r="JH393" i="1"/>
  <c r="JI393" i="1"/>
  <c r="JJ393" i="1"/>
  <c r="JK393" i="1"/>
  <c r="JL393" i="1"/>
  <c r="JM393" i="1"/>
  <c r="JN393" i="1"/>
  <c r="JO393" i="1"/>
  <c r="JP393" i="1"/>
  <c r="JQ393" i="1"/>
  <c r="JR393" i="1"/>
  <c r="JS393" i="1"/>
  <c r="JT393" i="1"/>
  <c r="JU393" i="1"/>
  <c r="JV393" i="1"/>
  <c r="JW393" i="1"/>
  <c r="JX393" i="1"/>
  <c r="JY393" i="1"/>
  <c r="JZ393" i="1"/>
  <c r="KA393" i="1"/>
  <c r="KB393" i="1"/>
  <c r="KC393" i="1"/>
  <c r="KD393" i="1"/>
  <c r="KE393" i="1"/>
  <c r="KF393" i="1"/>
  <c r="KG393" i="1"/>
  <c r="KH393" i="1"/>
  <c r="KI393" i="1"/>
  <c r="KJ393" i="1"/>
  <c r="KK393" i="1"/>
  <c r="KL393" i="1"/>
  <c r="KM393" i="1"/>
  <c r="KN393" i="1"/>
  <c r="KO393" i="1"/>
  <c r="KP393" i="1"/>
  <c r="KQ393" i="1"/>
  <c r="KR393" i="1"/>
  <c r="KS393" i="1"/>
  <c r="KT393" i="1"/>
  <c r="KU393" i="1"/>
  <c r="KV393" i="1"/>
  <c r="KW393" i="1"/>
  <c r="KX393" i="1"/>
  <c r="KY393" i="1"/>
  <c r="KZ393" i="1"/>
  <c r="LA393" i="1"/>
  <c r="LB393" i="1"/>
  <c r="LC393" i="1"/>
  <c r="LD393" i="1"/>
  <c r="LE393" i="1"/>
  <c r="LF393" i="1"/>
  <c r="LG393" i="1"/>
  <c r="LH393" i="1"/>
  <c r="LI393" i="1"/>
  <c r="LJ393" i="1"/>
  <c r="LK393" i="1"/>
  <c r="LL393" i="1"/>
  <c r="LM393" i="1"/>
  <c r="LN393" i="1"/>
  <c r="LO393" i="1"/>
  <c r="LP393" i="1"/>
  <c r="LQ393" i="1"/>
  <c r="LR393" i="1"/>
  <c r="LS393" i="1"/>
  <c r="LT393" i="1"/>
  <c r="LU393" i="1"/>
  <c r="LV393" i="1"/>
  <c r="LW393" i="1"/>
  <c r="LX393" i="1"/>
  <c r="LY393" i="1"/>
  <c r="LZ393" i="1"/>
  <c r="MA393" i="1"/>
  <c r="MB393" i="1"/>
  <c r="MC393" i="1"/>
  <c r="MD393" i="1"/>
  <c r="ME393" i="1"/>
  <c r="MF393" i="1"/>
  <c r="MG393" i="1"/>
  <c r="MH393" i="1"/>
  <c r="MI393" i="1"/>
  <c r="MJ393" i="1"/>
  <c r="MK393" i="1"/>
  <c r="ML393" i="1"/>
  <c r="MM393" i="1"/>
  <c r="MN393" i="1"/>
  <c r="MO393" i="1"/>
  <c r="MP393" i="1"/>
  <c r="MQ393" i="1"/>
  <c r="MR393" i="1"/>
  <c r="MS393" i="1"/>
  <c r="MT393" i="1"/>
  <c r="MU393" i="1"/>
  <c r="MV393" i="1"/>
  <c r="MW393" i="1"/>
  <c r="MX393" i="1"/>
  <c r="MY393" i="1"/>
  <c r="MZ393" i="1"/>
  <c r="NA393" i="1"/>
  <c r="NB393" i="1"/>
  <c r="NC393" i="1"/>
  <c r="ND393" i="1"/>
  <c r="NE393" i="1"/>
  <c r="NF393" i="1"/>
  <c r="NG393" i="1"/>
  <c r="NH393" i="1"/>
  <c r="NI393" i="1"/>
  <c r="NJ393" i="1"/>
  <c r="NK393" i="1"/>
  <c r="NL393" i="1"/>
  <c r="NM393" i="1"/>
  <c r="NN393" i="1"/>
  <c r="NO393" i="1"/>
  <c r="NP393" i="1"/>
  <c r="NQ393" i="1"/>
  <c r="NR393" i="1"/>
  <c r="NS393" i="1"/>
  <c r="NT393" i="1"/>
  <c r="NU393" i="1"/>
  <c r="NV393" i="1"/>
  <c r="NW393" i="1"/>
  <c r="NX393" i="1"/>
  <c r="NY393" i="1"/>
  <c r="NZ393" i="1"/>
  <c r="OA393" i="1"/>
  <c r="OB393" i="1"/>
  <c r="OC393" i="1"/>
  <c r="OD393" i="1"/>
  <c r="OE393" i="1"/>
  <c r="OF393" i="1"/>
  <c r="OG393" i="1"/>
  <c r="OH393" i="1"/>
  <c r="OI393" i="1"/>
  <c r="OJ393" i="1"/>
  <c r="OK393" i="1"/>
  <c r="OL393" i="1"/>
  <c r="OM393" i="1"/>
  <c r="ON393" i="1"/>
  <c r="OO393" i="1"/>
  <c r="OP393" i="1"/>
  <c r="OQ393" i="1"/>
  <c r="OR393" i="1"/>
  <c r="OS393" i="1"/>
  <c r="OT393" i="1"/>
  <c r="OU393" i="1"/>
  <c r="OV393" i="1"/>
  <c r="OW393" i="1"/>
  <c r="OX393" i="1"/>
  <c r="OY393" i="1"/>
  <c r="OZ393" i="1"/>
  <c r="PA393" i="1"/>
  <c r="PB393" i="1"/>
  <c r="PC393" i="1"/>
  <c r="PD393" i="1"/>
  <c r="PE393" i="1"/>
  <c r="PF393" i="1"/>
  <c r="PG393" i="1"/>
  <c r="PH393" i="1"/>
  <c r="PI393" i="1"/>
  <c r="PJ393" i="1"/>
  <c r="PK393" i="1"/>
  <c r="PL393" i="1"/>
  <c r="PM393" i="1"/>
  <c r="PN393" i="1"/>
  <c r="PO393" i="1"/>
  <c r="PP393" i="1"/>
  <c r="PQ393" i="1"/>
  <c r="PR393" i="1"/>
  <c r="PS393" i="1"/>
  <c r="PT393" i="1"/>
  <c r="PU393" i="1"/>
  <c r="PV393" i="1"/>
  <c r="PW393" i="1"/>
  <c r="PX393" i="1"/>
  <c r="PY393" i="1"/>
  <c r="PZ393" i="1"/>
  <c r="QA393" i="1"/>
  <c r="QB393" i="1"/>
  <c r="QC393" i="1"/>
  <c r="QD393" i="1"/>
  <c r="QE393" i="1"/>
  <c r="QF393" i="1"/>
  <c r="QG393" i="1"/>
  <c r="QH393" i="1"/>
  <c r="QI393" i="1"/>
  <c r="QJ393" i="1"/>
  <c r="QK393" i="1"/>
  <c r="QL393" i="1"/>
  <c r="QM393" i="1"/>
  <c r="QN393" i="1"/>
  <c r="QO393" i="1"/>
  <c r="QP393" i="1"/>
  <c r="QQ393" i="1"/>
  <c r="QR393" i="1"/>
  <c r="QS393" i="1"/>
  <c r="QT393" i="1"/>
  <c r="QU393" i="1"/>
  <c r="QV393" i="1"/>
  <c r="QW393" i="1"/>
  <c r="QX393" i="1"/>
  <c r="QY393" i="1"/>
  <c r="QZ393" i="1"/>
  <c r="RA393" i="1"/>
  <c r="RB393" i="1"/>
  <c r="RC393" i="1"/>
  <c r="RD393" i="1"/>
  <c r="RE393" i="1"/>
  <c r="RF393" i="1"/>
  <c r="RG393" i="1"/>
  <c r="RH393" i="1"/>
  <c r="RI393" i="1"/>
  <c r="RJ393" i="1"/>
  <c r="RK393" i="1"/>
  <c r="RL393" i="1"/>
  <c r="RM393" i="1"/>
  <c r="RN393" i="1"/>
  <c r="RO393" i="1"/>
  <c r="RP393" i="1"/>
  <c r="RQ393" i="1"/>
  <c r="RR393" i="1"/>
  <c r="RS393" i="1"/>
  <c r="RT393" i="1"/>
  <c r="RU393" i="1"/>
  <c r="RV393" i="1"/>
  <c r="RW393" i="1"/>
  <c r="RX393" i="1"/>
  <c r="RY393" i="1"/>
  <c r="RZ393" i="1"/>
  <c r="SA393" i="1"/>
  <c r="SB393" i="1"/>
  <c r="SC393" i="1"/>
  <c r="SD393" i="1"/>
  <c r="SE393" i="1"/>
  <c r="SF393" i="1"/>
  <c r="SG393" i="1"/>
  <c r="SH393" i="1"/>
  <c r="SI393" i="1"/>
  <c r="SJ393" i="1"/>
  <c r="SK393" i="1"/>
  <c r="SL393" i="1"/>
  <c r="SM393" i="1"/>
  <c r="SN393" i="1"/>
  <c r="SO393" i="1"/>
  <c r="SP393" i="1"/>
  <c r="SQ393" i="1"/>
  <c r="SR393" i="1"/>
  <c r="SS393" i="1"/>
  <c r="ST393" i="1"/>
  <c r="SU393" i="1"/>
  <c r="SV393" i="1"/>
  <c r="SW393" i="1"/>
  <c r="SX393" i="1"/>
  <c r="SY393" i="1"/>
  <c r="SZ393" i="1"/>
  <c r="TA393" i="1"/>
  <c r="TB393" i="1"/>
  <c r="TC393" i="1"/>
  <c r="TD393" i="1"/>
  <c r="TE393" i="1"/>
  <c r="TF393" i="1"/>
  <c r="TG393" i="1"/>
  <c r="TH393" i="1"/>
  <c r="TI393" i="1"/>
  <c r="TJ393" i="1"/>
  <c r="TK393" i="1"/>
  <c r="TL393" i="1"/>
  <c r="TM393" i="1"/>
  <c r="TN393" i="1"/>
  <c r="TO393" i="1"/>
  <c r="TP393" i="1"/>
  <c r="TQ393" i="1"/>
  <c r="TR393" i="1"/>
  <c r="TS393" i="1"/>
  <c r="TT393" i="1"/>
  <c r="TU393" i="1"/>
  <c r="TV393" i="1"/>
  <c r="TW393" i="1"/>
  <c r="TX393" i="1"/>
  <c r="TY393" i="1"/>
  <c r="TZ393" i="1"/>
  <c r="UA393" i="1"/>
  <c r="UB393" i="1"/>
  <c r="UC393" i="1"/>
  <c r="UD393" i="1"/>
  <c r="UE393" i="1"/>
  <c r="UF393" i="1"/>
  <c r="UG393" i="1"/>
  <c r="UH393" i="1"/>
  <c r="UI393" i="1"/>
  <c r="UJ393" i="1"/>
  <c r="UK393" i="1"/>
  <c r="UL393" i="1"/>
  <c r="UM393" i="1"/>
  <c r="UN393" i="1"/>
  <c r="UO393" i="1"/>
  <c r="UP393" i="1"/>
  <c r="UQ393" i="1"/>
  <c r="UR393" i="1"/>
  <c r="US393" i="1"/>
  <c r="UT393" i="1"/>
  <c r="UU393" i="1"/>
  <c r="UV393" i="1"/>
  <c r="UW393" i="1"/>
  <c r="UX393" i="1"/>
  <c r="UY393" i="1"/>
  <c r="UZ393" i="1"/>
  <c r="VA393" i="1"/>
  <c r="VB393" i="1"/>
  <c r="VC393" i="1"/>
  <c r="VD393" i="1"/>
  <c r="VE393" i="1"/>
  <c r="VF393" i="1"/>
  <c r="VG393" i="1"/>
  <c r="VH393" i="1"/>
  <c r="VI393" i="1"/>
  <c r="VJ393" i="1"/>
  <c r="VK393" i="1"/>
  <c r="VL393" i="1"/>
  <c r="VM393" i="1"/>
  <c r="VN393" i="1"/>
  <c r="VO393" i="1"/>
  <c r="VP393" i="1"/>
  <c r="VQ393" i="1"/>
  <c r="VR393" i="1"/>
  <c r="VS393" i="1"/>
  <c r="VT393" i="1"/>
  <c r="VU393" i="1"/>
  <c r="VV393" i="1"/>
  <c r="VW393" i="1"/>
  <c r="VX393" i="1"/>
  <c r="VY393" i="1"/>
  <c r="VZ393" i="1"/>
  <c r="WA393" i="1"/>
  <c r="WB393" i="1"/>
  <c r="WC393" i="1"/>
  <c r="WD393" i="1"/>
  <c r="WE393" i="1"/>
  <c r="WF393" i="1"/>
  <c r="WG393" i="1"/>
  <c r="WH393" i="1"/>
  <c r="WI393" i="1"/>
  <c r="WJ393" i="1"/>
  <c r="WK393" i="1"/>
  <c r="WL393" i="1"/>
  <c r="WM393" i="1"/>
  <c r="WN393" i="1"/>
  <c r="WO393" i="1"/>
  <c r="WP393" i="1"/>
  <c r="WQ393" i="1"/>
  <c r="WR393" i="1"/>
  <c r="WS393" i="1"/>
  <c r="WT393" i="1"/>
  <c r="WU393" i="1"/>
  <c r="WV393" i="1"/>
  <c r="WW393" i="1"/>
  <c r="WX393" i="1"/>
  <c r="WY393" i="1"/>
  <c r="WZ393" i="1"/>
  <c r="XA393" i="1"/>
  <c r="XB393" i="1"/>
  <c r="XC393" i="1"/>
  <c r="XD393" i="1"/>
  <c r="XE393" i="1"/>
  <c r="XF393" i="1"/>
  <c r="XG393" i="1"/>
  <c r="XH393" i="1"/>
  <c r="XI393" i="1"/>
  <c r="XJ393" i="1"/>
  <c r="XK393" i="1"/>
  <c r="XL393" i="1"/>
  <c r="XM393" i="1"/>
  <c r="XN393" i="1"/>
  <c r="XO393" i="1"/>
  <c r="XP393" i="1"/>
  <c r="XQ393" i="1"/>
  <c r="XR393" i="1"/>
  <c r="XS393" i="1"/>
  <c r="XT393" i="1"/>
  <c r="XU393" i="1"/>
  <c r="XV393" i="1"/>
  <c r="XW393" i="1"/>
  <c r="XX393" i="1"/>
  <c r="XY393" i="1"/>
  <c r="XZ393" i="1"/>
  <c r="YA393" i="1"/>
  <c r="YB393" i="1"/>
  <c r="YC393" i="1"/>
  <c r="YD393" i="1"/>
  <c r="YE393" i="1"/>
  <c r="YF393" i="1"/>
  <c r="YG393" i="1"/>
  <c r="YH393" i="1"/>
  <c r="YI393" i="1"/>
  <c r="YJ393" i="1"/>
  <c r="YK393" i="1"/>
  <c r="YL393" i="1"/>
  <c r="YM393" i="1"/>
  <c r="YN393" i="1"/>
  <c r="YO393" i="1"/>
  <c r="YP393" i="1"/>
  <c r="YQ393" i="1"/>
  <c r="YR393" i="1"/>
  <c r="YS393" i="1"/>
  <c r="YT393" i="1"/>
  <c r="YU393" i="1"/>
  <c r="YV393" i="1"/>
  <c r="YW393" i="1"/>
  <c r="YX393" i="1"/>
  <c r="YY393" i="1"/>
  <c r="YZ393" i="1"/>
  <c r="ZA393" i="1"/>
  <c r="ZB393" i="1"/>
  <c r="ZC393" i="1"/>
  <c r="ZD393" i="1"/>
  <c r="ZE393" i="1"/>
  <c r="ZF393" i="1"/>
  <c r="ZG393" i="1"/>
  <c r="ZH393" i="1"/>
  <c r="ZI393" i="1"/>
  <c r="ZJ393" i="1"/>
  <c r="ZK393" i="1"/>
  <c r="ZL393" i="1"/>
  <c r="ZM393" i="1"/>
  <c r="ZN393" i="1"/>
  <c r="ZO393" i="1"/>
  <c r="ZP393" i="1"/>
  <c r="ZQ393" i="1"/>
  <c r="ZR393" i="1"/>
  <c r="ZS393" i="1"/>
  <c r="ZT393" i="1"/>
  <c r="ZU393" i="1"/>
  <c r="ZV393" i="1"/>
  <c r="ZW393" i="1"/>
  <c r="ZX393" i="1"/>
  <c r="ZY393" i="1"/>
  <c r="ZZ393" i="1"/>
  <c r="AAA393" i="1"/>
  <c r="AAB393" i="1"/>
  <c r="AAC393" i="1"/>
  <c r="AAD393" i="1"/>
  <c r="AAE393" i="1"/>
  <c r="AAF393" i="1"/>
  <c r="AAG393" i="1"/>
  <c r="AAH393" i="1"/>
  <c r="AAI393" i="1"/>
  <c r="AAJ393" i="1"/>
  <c r="AAK393" i="1"/>
  <c r="AAL393" i="1"/>
  <c r="AAM393" i="1"/>
  <c r="AAN393" i="1"/>
  <c r="AAO393" i="1"/>
  <c r="AAP393" i="1"/>
  <c r="AAQ393" i="1"/>
  <c r="AAR393" i="1"/>
  <c r="AAS393" i="1"/>
  <c r="AAT393" i="1"/>
  <c r="AAU393" i="1"/>
  <c r="AAV393" i="1"/>
  <c r="AAW393" i="1"/>
  <c r="AAX393" i="1"/>
  <c r="AAY393" i="1"/>
  <c r="AAZ393" i="1"/>
  <c r="ABA393" i="1"/>
  <c r="ABB393" i="1"/>
  <c r="ABC393" i="1"/>
  <c r="ABD393" i="1"/>
  <c r="ABE393" i="1"/>
  <c r="ABF393" i="1"/>
  <c r="ABG393" i="1"/>
  <c r="ABH393" i="1"/>
  <c r="ABI393" i="1"/>
  <c r="ABJ393" i="1"/>
  <c r="ABK393" i="1"/>
  <c r="ABL393" i="1"/>
  <c r="ABM393" i="1"/>
  <c r="ABN393" i="1"/>
  <c r="ABO393" i="1"/>
  <c r="ABP393" i="1"/>
  <c r="ABQ393" i="1"/>
  <c r="ABR393" i="1"/>
  <c r="ABS393" i="1"/>
  <c r="ABT393" i="1"/>
  <c r="ABU393" i="1"/>
  <c r="ABV393" i="1"/>
  <c r="ABW393" i="1"/>
  <c r="ABX393" i="1"/>
  <c r="ABY393" i="1"/>
  <c r="ABZ393" i="1"/>
  <c r="ACA393" i="1"/>
  <c r="ACB393" i="1"/>
  <c r="ACC393" i="1"/>
  <c r="ACD393" i="1"/>
  <c r="ACE393" i="1"/>
  <c r="ACF393" i="1"/>
  <c r="ACG393" i="1"/>
  <c r="ACH393" i="1"/>
  <c r="ACI393" i="1"/>
  <c r="ACJ393" i="1"/>
  <c r="ACK393" i="1"/>
  <c r="ACL393" i="1"/>
  <c r="ACM393" i="1"/>
  <c r="ACN393" i="1"/>
  <c r="ACO393" i="1"/>
  <c r="ACP393" i="1"/>
  <c r="ACQ393" i="1"/>
  <c r="ACR393" i="1"/>
  <c r="ACS393" i="1"/>
  <c r="ACT393" i="1"/>
  <c r="ACU393" i="1"/>
  <c r="ACV393" i="1"/>
  <c r="ACW393" i="1"/>
  <c r="ACX393" i="1"/>
  <c r="ACY393" i="1"/>
  <c r="ACZ393" i="1"/>
  <c r="ADA393" i="1"/>
  <c r="ADB393" i="1"/>
  <c r="ADC393" i="1"/>
  <c r="ADD393" i="1"/>
  <c r="ADE393" i="1"/>
  <c r="ADF393" i="1"/>
  <c r="ADG393" i="1"/>
  <c r="ADH393" i="1"/>
  <c r="ADI393" i="1"/>
  <c r="ADJ393" i="1"/>
  <c r="ADK393" i="1"/>
  <c r="ADL393" i="1"/>
  <c r="ADM393" i="1"/>
  <c r="ADN393" i="1"/>
  <c r="ADO393" i="1"/>
  <c r="ADP393" i="1"/>
  <c r="ADQ393" i="1"/>
  <c r="ADR393" i="1"/>
  <c r="ADS393" i="1"/>
  <c r="ADT393" i="1"/>
  <c r="ADU393" i="1"/>
  <c r="ADV393" i="1"/>
  <c r="ADW393" i="1"/>
  <c r="ADX393" i="1"/>
  <c r="ADY393" i="1"/>
  <c r="ADZ393" i="1"/>
  <c r="AEA393" i="1"/>
  <c r="AEB393" i="1"/>
  <c r="AEC393" i="1"/>
  <c r="AED393" i="1"/>
  <c r="AEE393" i="1"/>
  <c r="AEF393" i="1"/>
  <c r="AEG393" i="1"/>
  <c r="AEH393" i="1"/>
  <c r="AEI393" i="1"/>
  <c r="AEJ393" i="1"/>
  <c r="AEK393" i="1"/>
  <c r="AEL393" i="1"/>
  <c r="AEM393" i="1"/>
  <c r="AEN393" i="1"/>
  <c r="AEO393" i="1"/>
  <c r="AEP393" i="1"/>
  <c r="AEQ393" i="1"/>
  <c r="AER393" i="1"/>
  <c r="AES393" i="1"/>
  <c r="AET393" i="1"/>
  <c r="AEU393" i="1"/>
  <c r="AEV393" i="1"/>
  <c r="AEW393" i="1"/>
  <c r="AEX393" i="1"/>
  <c r="AEY393" i="1"/>
  <c r="AEZ393" i="1"/>
  <c r="AFA393" i="1"/>
  <c r="AFB393" i="1"/>
  <c r="AFC393" i="1"/>
  <c r="AFD393" i="1"/>
  <c r="AFE393" i="1"/>
  <c r="AFF393" i="1"/>
  <c r="AFG393" i="1"/>
  <c r="AFH393" i="1"/>
  <c r="AFI393" i="1"/>
  <c r="AFJ393" i="1"/>
  <c r="AFK393" i="1"/>
  <c r="AFL393" i="1"/>
  <c r="AFM393" i="1"/>
  <c r="AFN393" i="1"/>
  <c r="AFO393" i="1"/>
  <c r="AFP393" i="1"/>
  <c r="AFQ393" i="1"/>
  <c r="AFR393" i="1"/>
  <c r="AFS393" i="1"/>
  <c r="AFT393" i="1"/>
  <c r="AFU393" i="1"/>
  <c r="AFV393" i="1"/>
  <c r="AFW393" i="1"/>
  <c r="AFX393" i="1"/>
  <c r="AFY393" i="1"/>
  <c r="AFZ393" i="1"/>
  <c r="AGA393" i="1"/>
  <c r="AGB393" i="1"/>
  <c r="AGC393" i="1"/>
  <c r="AGD393" i="1"/>
  <c r="AGE393" i="1"/>
  <c r="AGF393" i="1"/>
  <c r="AGG393" i="1"/>
  <c r="AGH393" i="1"/>
  <c r="AGI393" i="1"/>
  <c r="AGJ393" i="1"/>
  <c r="AGK393" i="1"/>
  <c r="AGL393" i="1"/>
  <c r="AGM393" i="1"/>
  <c r="AGN393" i="1"/>
  <c r="AGO393" i="1"/>
  <c r="AGP393" i="1"/>
  <c r="AGQ393" i="1"/>
  <c r="AGR393" i="1"/>
  <c r="AGS393" i="1"/>
  <c r="AGT393" i="1"/>
  <c r="AGU393" i="1"/>
  <c r="AGV393" i="1"/>
  <c r="AGW393" i="1"/>
  <c r="AGX393" i="1"/>
  <c r="AGY393" i="1"/>
  <c r="AGZ393" i="1"/>
  <c r="AHA393" i="1"/>
  <c r="AHB393" i="1"/>
  <c r="AHC393" i="1"/>
  <c r="AHD393" i="1"/>
  <c r="AHE393" i="1"/>
  <c r="AHF393" i="1"/>
  <c r="AHG393" i="1"/>
  <c r="AHH393" i="1"/>
  <c r="AHI393" i="1"/>
  <c r="AHJ393" i="1"/>
  <c r="AHK393" i="1"/>
  <c r="AHL393" i="1"/>
  <c r="AHM393" i="1"/>
  <c r="AHN393" i="1"/>
  <c r="AHO393" i="1"/>
  <c r="AHP393" i="1"/>
  <c r="AHQ393" i="1"/>
  <c r="AHR393" i="1"/>
  <c r="AHS393" i="1"/>
  <c r="AHT393" i="1"/>
  <c r="AHU393" i="1"/>
  <c r="AHV393" i="1"/>
  <c r="AHW393" i="1"/>
  <c r="AHX393" i="1"/>
  <c r="AHY393" i="1"/>
  <c r="AHZ393" i="1"/>
  <c r="AIA393" i="1"/>
  <c r="AIB393" i="1"/>
  <c r="AIC393" i="1"/>
  <c r="AID393" i="1"/>
  <c r="AIE393" i="1"/>
  <c r="AIF393" i="1"/>
  <c r="AIG393" i="1"/>
  <c r="AIH393" i="1"/>
  <c r="AII393" i="1"/>
  <c r="AIJ393" i="1"/>
  <c r="AIK393" i="1"/>
  <c r="AIL393" i="1"/>
  <c r="AIM393" i="1"/>
  <c r="AIN393" i="1"/>
  <c r="AIO393" i="1"/>
  <c r="AIP393" i="1"/>
  <c r="AIQ393" i="1"/>
  <c r="AIR393" i="1"/>
  <c r="AIS393" i="1"/>
  <c r="AIT393" i="1"/>
  <c r="AIU393" i="1"/>
  <c r="AIV393" i="1"/>
  <c r="AIW393" i="1"/>
  <c r="AIX393" i="1"/>
  <c r="AIY393" i="1"/>
  <c r="AIZ393" i="1"/>
  <c r="AJA393" i="1"/>
  <c r="AJB393" i="1"/>
  <c r="AJC393" i="1"/>
  <c r="AJD393" i="1"/>
  <c r="AJE393" i="1"/>
  <c r="AJF393" i="1"/>
  <c r="AJG393" i="1"/>
  <c r="AJH393" i="1"/>
  <c r="AJI393" i="1"/>
  <c r="AJJ393" i="1"/>
  <c r="AJK393" i="1"/>
  <c r="AJL393" i="1"/>
  <c r="AJM393" i="1"/>
  <c r="AJN393" i="1"/>
  <c r="AJO393" i="1"/>
  <c r="AJP393" i="1"/>
  <c r="AJQ393" i="1"/>
  <c r="AJR393" i="1"/>
  <c r="AJS393" i="1"/>
  <c r="AJT393" i="1"/>
  <c r="AJU393" i="1"/>
  <c r="AJV393" i="1"/>
  <c r="AJW393" i="1"/>
  <c r="AJX393" i="1"/>
  <c r="AJY393" i="1"/>
  <c r="AJZ393" i="1"/>
  <c r="AKA393" i="1"/>
  <c r="AKB393" i="1"/>
  <c r="AKC393" i="1"/>
  <c r="AKD393" i="1"/>
  <c r="AKE393" i="1"/>
  <c r="AKF393" i="1"/>
  <c r="AKG393" i="1"/>
  <c r="AKH393" i="1"/>
  <c r="AKI393" i="1"/>
  <c r="AKJ393" i="1"/>
  <c r="AKK393" i="1"/>
  <c r="AKL393" i="1"/>
  <c r="AKM393" i="1"/>
  <c r="AKN393" i="1"/>
  <c r="AKO393" i="1"/>
  <c r="AKP393" i="1"/>
  <c r="AKQ393" i="1"/>
  <c r="AKR393" i="1"/>
  <c r="AKS393" i="1"/>
  <c r="AKT393" i="1"/>
  <c r="AKU393" i="1"/>
  <c r="AKV393" i="1"/>
  <c r="AKW393" i="1"/>
  <c r="AKX393" i="1"/>
  <c r="AKY393" i="1"/>
  <c r="AKZ393" i="1"/>
  <c r="ALA393" i="1"/>
  <c r="ALB393" i="1"/>
  <c r="ALC393" i="1"/>
  <c r="ALD393" i="1"/>
  <c r="ALE393" i="1"/>
  <c r="ALF393" i="1"/>
  <c r="ALG393" i="1"/>
  <c r="ALH393" i="1"/>
  <c r="ALI393" i="1"/>
  <c r="ALJ393" i="1"/>
  <c r="ALK393" i="1"/>
  <c r="ALL393" i="1"/>
  <c r="ALM393" i="1"/>
  <c r="ALN393" i="1"/>
  <c r="ALO393" i="1"/>
  <c r="ALP393" i="1"/>
  <c r="ALQ393" i="1"/>
  <c r="ALR393" i="1"/>
  <c r="ALS393" i="1"/>
  <c r="ALT393" i="1"/>
  <c r="ALU393" i="1"/>
  <c r="ALV393" i="1"/>
  <c r="ALW393" i="1"/>
  <c r="ALX393" i="1"/>
  <c r="ALY393" i="1"/>
  <c r="ALZ393" i="1"/>
  <c r="AMA393" i="1"/>
  <c r="AMB393" i="1"/>
  <c r="AMC393" i="1"/>
  <c r="AMD393" i="1"/>
  <c r="AME393" i="1"/>
  <c r="AMF393" i="1"/>
  <c r="AMG393" i="1"/>
  <c r="AMH393" i="1"/>
  <c r="AMI393" i="1"/>
  <c r="AMJ393" i="1"/>
  <c r="AMK393" i="1"/>
  <c r="AML393" i="1"/>
  <c r="AMM393" i="1"/>
  <c r="AMN393" i="1"/>
  <c r="AMO393" i="1"/>
  <c r="AMP393" i="1"/>
  <c r="AMQ393" i="1"/>
  <c r="AMR393" i="1"/>
  <c r="AMS393" i="1"/>
  <c r="AMT393" i="1"/>
  <c r="AMU393" i="1"/>
  <c r="AMV393" i="1"/>
  <c r="AMW393" i="1"/>
  <c r="AMX393" i="1"/>
  <c r="AMY393" i="1"/>
  <c r="AMZ393" i="1"/>
  <c r="ANA393" i="1"/>
  <c r="ANB393" i="1"/>
  <c r="ANC393" i="1"/>
  <c r="AND393" i="1"/>
  <c r="ANE393" i="1"/>
  <c r="ANF393" i="1"/>
  <c r="ANG393" i="1"/>
  <c r="ANH393" i="1"/>
  <c r="ANI393" i="1"/>
  <c r="ANJ393" i="1"/>
  <c r="ANK393" i="1"/>
  <c r="ANL393" i="1"/>
  <c r="ANM393" i="1"/>
  <c r="ANN393" i="1"/>
  <c r="ANO393" i="1"/>
  <c r="ANP393" i="1"/>
  <c r="ANQ393" i="1"/>
  <c r="ANR393" i="1"/>
  <c r="ANS393" i="1"/>
  <c r="ANT393" i="1"/>
  <c r="ANU393" i="1"/>
  <c r="ANV393" i="1"/>
  <c r="ANW393" i="1"/>
  <c r="ANX393" i="1"/>
  <c r="ANY393" i="1"/>
  <c r="ANZ393" i="1"/>
  <c r="AOA393" i="1"/>
  <c r="AOB393" i="1"/>
  <c r="AOC393" i="1"/>
  <c r="AOD393" i="1"/>
  <c r="AOE393" i="1"/>
  <c r="AOF393" i="1"/>
  <c r="AOG393" i="1"/>
  <c r="AOH393" i="1"/>
  <c r="AOI393" i="1"/>
  <c r="AOJ393" i="1"/>
  <c r="AOK393" i="1"/>
  <c r="AOL393" i="1"/>
  <c r="AOM393" i="1"/>
  <c r="AON393" i="1"/>
  <c r="AOO393" i="1"/>
  <c r="AOP393" i="1"/>
  <c r="AOQ393" i="1"/>
  <c r="AOR393" i="1"/>
  <c r="AOS393" i="1"/>
  <c r="AOT393" i="1"/>
  <c r="AOU393" i="1"/>
  <c r="AOV393" i="1"/>
  <c r="AOW393" i="1"/>
  <c r="AOX393" i="1"/>
  <c r="AOY393" i="1"/>
  <c r="AOZ393" i="1"/>
  <c r="APA393" i="1"/>
  <c r="APB393" i="1"/>
  <c r="APC393" i="1"/>
  <c r="APD393" i="1"/>
  <c r="APE393" i="1"/>
  <c r="APF393" i="1"/>
  <c r="APG393" i="1"/>
  <c r="APH393" i="1"/>
  <c r="API393" i="1"/>
  <c r="APJ393" i="1"/>
  <c r="APK393" i="1"/>
  <c r="APL393" i="1"/>
  <c r="APM393" i="1"/>
  <c r="APN393" i="1"/>
  <c r="APO393" i="1"/>
  <c r="APP393" i="1"/>
  <c r="APQ393" i="1"/>
  <c r="APR393" i="1"/>
  <c r="APS393" i="1"/>
  <c r="APT393" i="1"/>
  <c r="APU393" i="1"/>
  <c r="APV393" i="1"/>
  <c r="APW393" i="1"/>
  <c r="APX393" i="1"/>
  <c r="APY393" i="1"/>
  <c r="APZ393" i="1"/>
  <c r="AQA393" i="1"/>
  <c r="AQB393" i="1"/>
  <c r="AQC393" i="1"/>
  <c r="AQD393" i="1"/>
  <c r="AQE393" i="1"/>
  <c r="AQF393" i="1"/>
  <c r="AQG393" i="1"/>
  <c r="AQH393" i="1"/>
  <c r="AQI393" i="1"/>
  <c r="AQJ393" i="1"/>
  <c r="AQK393" i="1"/>
  <c r="AQL393" i="1"/>
  <c r="AQM393" i="1"/>
  <c r="AQN393" i="1"/>
  <c r="AQO393" i="1"/>
  <c r="AQP393" i="1"/>
  <c r="AQQ393" i="1"/>
  <c r="AQR393" i="1"/>
  <c r="AQS393" i="1"/>
  <c r="AQT393" i="1"/>
  <c r="AQU393" i="1"/>
  <c r="AQV393" i="1"/>
  <c r="AQW393" i="1"/>
  <c r="AQX393" i="1"/>
  <c r="AQY393" i="1"/>
  <c r="AQZ393" i="1"/>
  <c r="ARA393" i="1"/>
  <c r="ARB393" i="1"/>
  <c r="ARC393" i="1"/>
  <c r="ARD393" i="1"/>
  <c r="ARE393" i="1"/>
  <c r="ARF393" i="1"/>
  <c r="ARG393" i="1"/>
  <c r="ARH393" i="1"/>
  <c r="ARI393" i="1"/>
  <c r="ARJ393" i="1"/>
  <c r="ARK393" i="1"/>
  <c r="ARL393" i="1"/>
  <c r="ARM393" i="1"/>
  <c r="ARN393" i="1"/>
  <c r="ARO393" i="1"/>
  <c r="ARP393" i="1"/>
  <c r="ARQ393" i="1"/>
  <c r="ARR393" i="1"/>
  <c r="ARS393" i="1"/>
  <c r="ART393" i="1"/>
  <c r="ARU393" i="1"/>
  <c r="ARV393" i="1"/>
  <c r="ARW393" i="1"/>
  <c r="ARX393" i="1"/>
  <c r="ARY393" i="1"/>
  <c r="ARZ393" i="1"/>
  <c r="ASA393" i="1"/>
  <c r="ASB393" i="1"/>
  <c r="ASC393" i="1"/>
  <c r="ASD393" i="1"/>
  <c r="ASE393" i="1"/>
  <c r="ASF393" i="1"/>
  <c r="ASG393" i="1"/>
  <c r="ASH393" i="1"/>
  <c r="ASI393" i="1"/>
  <c r="ASJ393" i="1"/>
  <c r="ASK393" i="1"/>
  <c r="ASL393" i="1"/>
  <c r="ASM393" i="1"/>
  <c r="ASN393" i="1"/>
  <c r="ASO393" i="1"/>
  <c r="ASP393" i="1"/>
  <c r="ASQ393" i="1"/>
  <c r="ASR393" i="1"/>
  <c r="ASS393" i="1"/>
  <c r="AST393" i="1"/>
  <c r="ASU393" i="1"/>
  <c r="ASV393" i="1"/>
  <c r="ASW393" i="1"/>
  <c r="ASX393" i="1"/>
  <c r="ASY393" i="1"/>
  <c r="ASZ393" i="1"/>
  <c r="ATA393" i="1"/>
  <c r="ATB393" i="1"/>
  <c r="ATC393" i="1"/>
  <c r="ATD393" i="1"/>
  <c r="ATE393" i="1"/>
  <c r="ATF393" i="1"/>
  <c r="ATG393" i="1"/>
  <c r="ATH393" i="1"/>
  <c r="ATI393" i="1"/>
  <c r="ATJ393" i="1"/>
  <c r="ATK393" i="1"/>
  <c r="ATL393" i="1"/>
  <c r="ATM393" i="1"/>
  <c r="ATN393" i="1"/>
  <c r="ATO393" i="1"/>
  <c r="ATP393" i="1"/>
  <c r="ATQ393" i="1"/>
  <c r="ATR393" i="1"/>
  <c r="ATS393" i="1"/>
  <c r="ATT393" i="1"/>
  <c r="ATU393" i="1"/>
  <c r="ATV393" i="1"/>
  <c r="ATW393" i="1"/>
  <c r="ATX393" i="1"/>
  <c r="ATY393" i="1"/>
  <c r="ATZ393" i="1"/>
  <c r="AUA393" i="1"/>
  <c r="AUB393" i="1"/>
  <c r="AUC393" i="1"/>
  <c r="AUD393" i="1"/>
  <c r="AUE393" i="1"/>
  <c r="AUF393" i="1"/>
  <c r="AUG393" i="1"/>
  <c r="AUH393" i="1"/>
  <c r="AUI393" i="1"/>
  <c r="AUJ393" i="1"/>
  <c r="AUK393" i="1"/>
  <c r="AUL393" i="1"/>
  <c r="AUM393" i="1"/>
  <c r="AUN393" i="1"/>
  <c r="AUO393" i="1"/>
  <c r="AUP393" i="1"/>
  <c r="AUQ393" i="1"/>
  <c r="AUR393" i="1"/>
  <c r="AUS393" i="1"/>
  <c r="AUT393" i="1"/>
  <c r="AUU393" i="1"/>
  <c r="AUV393" i="1"/>
  <c r="AUW393" i="1"/>
  <c r="AUX393" i="1"/>
  <c r="AUY393" i="1"/>
  <c r="AUZ393" i="1"/>
  <c r="AVA393" i="1"/>
  <c r="AVB393" i="1"/>
  <c r="AVC393" i="1"/>
  <c r="AVD393" i="1"/>
  <c r="AVE393" i="1"/>
  <c r="AVF393" i="1"/>
  <c r="AVG393" i="1"/>
  <c r="AVH393" i="1"/>
  <c r="AVI393" i="1"/>
  <c r="AVJ393" i="1"/>
  <c r="AVK393" i="1"/>
  <c r="AVL393" i="1"/>
  <c r="AVM393" i="1"/>
  <c r="AVN393" i="1"/>
  <c r="AVO393" i="1"/>
  <c r="AVP393" i="1"/>
  <c r="AVQ393" i="1"/>
  <c r="AVR393" i="1"/>
  <c r="AVS393" i="1"/>
  <c r="AVT393" i="1"/>
  <c r="AVU393" i="1"/>
  <c r="AVV393" i="1"/>
  <c r="AVW393" i="1"/>
  <c r="AVX393" i="1"/>
  <c r="AVY393" i="1"/>
  <c r="AVZ393" i="1"/>
  <c r="AWA393" i="1"/>
  <c r="AWB393" i="1"/>
  <c r="AWC393" i="1"/>
  <c r="AWD393" i="1"/>
  <c r="AWE393" i="1"/>
  <c r="AWF393" i="1"/>
  <c r="AWG393" i="1"/>
  <c r="AWH393" i="1"/>
  <c r="AWI393" i="1"/>
  <c r="AWJ393" i="1"/>
  <c r="AWK393" i="1"/>
  <c r="AWL393" i="1"/>
  <c r="AWM393" i="1"/>
  <c r="AWN393" i="1"/>
  <c r="AWO393" i="1"/>
  <c r="AWP393" i="1"/>
  <c r="AWQ393" i="1"/>
  <c r="AWR393" i="1"/>
  <c r="AWS393" i="1"/>
  <c r="AWT393" i="1"/>
  <c r="AWU393" i="1"/>
  <c r="AWV393" i="1"/>
  <c r="AWW393" i="1"/>
  <c r="AWX393" i="1"/>
  <c r="AWY393" i="1"/>
  <c r="AWZ393" i="1"/>
  <c r="AXA393" i="1"/>
  <c r="AXB393" i="1"/>
  <c r="AXC393" i="1"/>
  <c r="AXD393" i="1"/>
  <c r="AXE393" i="1"/>
  <c r="AXF393" i="1"/>
  <c r="AXG393" i="1"/>
  <c r="AXH393" i="1"/>
  <c r="AXI393" i="1"/>
  <c r="AXJ393" i="1"/>
  <c r="AXK393" i="1"/>
  <c r="AXL393" i="1"/>
  <c r="AXM393" i="1"/>
  <c r="AXN393" i="1"/>
  <c r="AXO393" i="1"/>
  <c r="AXP393" i="1"/>
  <c r="AXQ393" i="1"/>
  <c r="AXR393" i="1"/>
  <c r="AXS393" i="1"/>
  <c r="AXT393" i="1"/>
  <c r="AXU393" i="1"/>
  <c r="AXV393" i="1"/>
  <c r="AXW393" i="1"/>
  <c r="AXX393" i="1"/>
  <c r="AXY393" i="1"/>
  <c r="AXZ393" i="1"/>
  <c r="AYA393" i="1"/>
  <c r="AYB393" i="1"/>
  <c r="AYC393" i="1"/>
  <c r="AYD393" i="1"/>
  <c r="AYE393" i="1"/>
  <c r="AYF393" i="1"/>
  <c r="AYG393" i="1"/>
  <c r="AYH393" i="1"/>
  <c r="AYI393" i="1"/>
  <c r="AYJ393" i="1"/>
  <c r="AYK393" i="1"/>
  <c r="AYL393" i="1"/>
  <c r="AYM393" i="1"/>
  <c r="AYN393" i="1"/>
  <c r="AYO393" i="1"/>
  <c r="AYP393" i="1"/>
  <c r="AYQ393" i="1"/>
  <c r="AYR393" i="1"/>
  <c r="AYS393" i="1"/>
  <c r="AYT393" i="1"/>
  <c r="AYU393" i="1"/>
  <c r="AYV393" i="1"/>
  <c r="AYW393" i="1"/>
  <c r="AYX393" i="1"/>
  <c r="AYY393" i="1"/>
  <c r="AYZ393" i="1"/>
  <c r="AZA393" i="1"/>
  <c r="AZB393" i="1"/>
  <c r="AZC393" i="1"/>
  <c r="AZD393" i="1"/>
  <c r="AZE393" i="1"/>
  <c r="AZF393" i="1"/>
  <c r="AZG393" i="1"/>
  <c r="AZH393" i="1"/>
  <c r="AZI393" i="1"/>
  <c r="AZJ393" i="1"/>
  <c r="AZK393" i="1"/>
  <c r="AZL393" i="1"/>
  <c r="AZM393" i="1"/>
  <c r="AZN393" i="1"/>
  <c r="AZO393" i="1"/>
  <c r="AZP393" i="1"/>
  <c r="AZQ393" i="1"/>
  <c r="AZR393" i="1"/>
  <c r="AZS393" i="1"/>
  <c r="AZT393" i="1"/>
  <c r="AZU393" i="1"/>
  <c r="AZV393" i="1"/>
  <c r="AZW393" i="1"/>
  <c r="AZX393" i="1"/>
  <c r="AZY393" i="1"/>
  <c r="AZZ393" i="1"/>
  <c r="BAA393" i="1"/>
  <c r="BAB393" i="1"/>
  <c r="BAC393" i="1"/>
  <c r="BAD393" i="1"/>
  <c r="BAE393" i="1"/>
  <c r="BAF393" i="1"/>
  <c r="BAG393" i="1"/>
  <c r="BAH393" i="1"/>
  <c r="BAI393" i="1"/>
  <c r="BAJ393" i="1"/>
  <c r="BAK393" i="1"/>
  <c r="BAL393" i="1"/>
  <c r="BAM393" i="1"/>
  <c r="BAN393" i="1"/>
  <c r="BAO393" i="1"/>
  <c r="BAP393" i="1"/>
  <c r="BAQ393" i="1"/>
  <c r="BAR393" i="1"/>
  <c r="BAS393" i="1"/>
  <c r="BAT393" i="1"/>
  <c r="BAU393" i="1"/>
  <c r="BAV393" i="1"/>
  <c r="BAW393" i="1"/>
  <c r="BAX393" i="1"/>
  <c r="BAY393" i="1"/>
  <c r="BAZ393" i="1"/>
  <c r="BBA393" i="1"/>
  <c r="BBB393" i="1"/>
  <c r="BBC393" i="1"/>
  <c r="BBD393" i="1"/>
  <c r="BBE393" i="1"/>
  <c r="BBF393" i="1"/>
  <c r="BBG393" i="1"/>
  <c r="BBH393" i="1"/>
  <c r="BBI393" i="1"/>
  <c r="BBJ393" i="1"/>
  <c r="BBK393" i="1"/>
  <c r="BBL393" i="1"/>
  <c r="BBM393" i="1"/>
  <c r="BBN393" i="1"/>
  <c r="BBO393" i="1"/>
  <c r="BBP393" i="1"/>
  <c r="BBQ393" i="1"/>
  <c r="BBR393" i="1"/>
  <c r="BBS393" i="1"/>
  <c r="BBT393" i="1"/>
  <c r="BBU393" i="1"/>
  <c r="BBV393" i="1"/>
  <c r="BBW393" i="1"/>
  <c r="BBX393" i="1"/>
  <c r="BBY393" i="1"/>
  <c r="BBZ393" i="1"/>
  <c r="BCA393" i="1"/>
  <c r="BCB393" i="1"/>
  <c r="BCC393" i="1"/>
  <c r="BCD393" i="1"/>
  <c r="BCE393" i="1"/>
  <c r="BCF393" i="1"/>
  <c r="BCG393" i="1"/>
  <c r="BCH393" i="1"/>
  <c r="BCI393" i="1"/>
  <c r="BCJ393" i="1"/>
  <c r="BCK393" i="1"/>
  <c r="BCL393" i="1"/>
  <c r="BCM393" i="1"/>
  <c r="BCN393" i="1"/>
  <c r="BCO393" i="1"/>
  <c r="BCP393" i="1"/>
  <c r="BCQ393" i="1"/>
  <c r="BCR393" i="1"/>
  <c r="BCS393" i="1"/>
  <c r="BCT393" i="1"/>
  <c r="BCU393" i="1"/>
  <c r="BCV393" i="1"/>
  <c r="BCW393" i="1"/>
  <c r="BCX393" i="1"/>
  <c r="BCY393" i="1"/>
  <c r="BCZ393" i="1"/>
  <c r="BDA393" i="1"/>
  <c r="BDB393" i="1"/>
  <c r="BDC393" i="1"/>
  <c r="BDD393" i="1"/>
  <c r="BDE393" i="1"/>
  <c r="BDF393" i="1"/>
  <c r="BDG393" i="1"/>
  <c r="BDH393" i="1"/>
  <c r="BDI393" i="1"/>
  <c r="BDJ393" i="1"/>
  <c r="BDK393" i="1"/>
  <c r="BDL393" i="1"/>
  <c r="BDM393" i="1"/>
  <c r="BDN393" i="1"/>
  <c r="BDO393" i="1"/>
  <c r="BDP393" i="1"/>
  <c r="BDQ393" i="1"/>
  <c r="BDR393" i="1"/>
  <c r="BDS393" i="1"/>
  <c r="BDT393" i="1"/>
  <c r="BDU393" i="1"/>
  <c r="BDV393" i="1"/>
  <c r="BDW393" i="1"/>
  <c r="BDX393" i="1"/>
  <c r="BDY393" i="1"/>
  <c r="BDZ393" i="1"/>
  <c r="BEA393" i="1"/>
  <c r="BEB393" i="1"/>
  <c r="BEC393" i="1"/>
  <c r="BED393" i="1"/>
  <c r="BEE393" i="1"/>
  <c r="BEF393" i="1"/>
  <c r="BEG393" i="1"/>
  <c r="BEH393" i="1"/>
  <c r="BEI393" i="1"/>
  <c r="BEJ393" i="1"/>
  <c r="BEK393" i="1"/>
  <c r="BEL393" i="1"/>
  <c r="BEM393" i="1"/>
  <c r="BEN393" i="1"/>
  <c r="BEO393" i="1"/>
  <c r="BEP393" i="1"/>
  <c r="BEQ393" i="1"/>
  <c r="BER393" i="1"/>
  <c r="BES393" i="1"/>
  <c r="BET393" i="1"/>
  <c r="BEU393" i="1"/>
  <c r="BEV393" i="1"/>
  <c r="BEW393" i="1"/>
  <c r="BEX393" i="1"/>
  <c r="BEY393" i="1"/>
  <c r="BEZ393" i="1"/>
  <c r="BFA393" i="1"/>
  <c r="BFB393" i="1"/>
  <c r="BFC393" i="1"/>
  <c r="BFD393" i="1"/>
  <c r="BFE393" i="1"/>
  <c r="BFF393" i="1"/>
  <c r="BFG393" i="1"/>
  <c r="BFH393" i="1"/>
  <c r="BFI393" i="1"/>
  <c r="BFJ393" i="1"/>
  <c r="BFK393" i="1"/>
  <c r="BFL393" i="1"/>
  <c r="BFM393" i="1"/>
  <c r="BFN393" i="1"/>
  <c r="BFO393" i="1"/>
  <c r="BFP393" i="1"/>
  <c r="BFQ393" i="1"/>
  <c r="BFR393" i="1"/>
  <c r="BFS393" i="1"/>
  <c r="BFT393" i="1"/>
  <c r="BFU393" i="1"/>
  <c r="BFV393" i="1"/>
  <c r="BFW393" i="1"/>
  <c r="BFX393" i="1"/>
  <c r="BFY393" i="1"/>
  <c r="BFZ393" i="1"/>
  <c r="BGA393" i="1"/>
  <c r="BGB393" i="1"/>
  <c r="BGC393" i="1"/>
  <c r="BGD393" i="1"/>
  <c r="BGE393" i="1"/>
  <c r="BGF393" i="1"/>
  <c r="BGG393" i="1"/>
  <c r="BGH393" i="1"/>
  <c r="BGI393" i="1"/>
  <c r="BGJ393" i="1"/>
  <c r="BGK393" i="1"/>
  <c r="BGL393" i="1"/>
  <c r="BGM393" i="1"/>
  <c r="BGN393" i="1"/>
  <c r="BGO393" i="1"/>
  <c r="BGP393" i="1"/>
  <c r="BGQ393" i="1"/>
  <c r="BGR393" i="1"/>
  <c r="BGS393" i="1"/>
  <c r="BGT393" i="1"/>
  <c r="BGU393" i="1"/>
  <c r="BGV393" i="1"/>
  <c r="BGW393" i="1"/>
  <c r="BGX393" i="1"/>
  <c r="BGY393" i="1"/>
  <c r="BGZ393" i="1"/>
  <c r="BHA393" i="1"/>
  <c r="BHB393" i="1"/>
  <c r="BHC393" i="1"/>
  <c r="BHD393" i="1"/>
  <c r="BHE393" i="1"/>
  <c r="BHF393" i="1"/>
  <c r="BHG393" i="1"/>
  <c r="BHH393" i="1"/>
  <c r="BHI393" i="1"/>
  <c r="BHJ393" i="1"/>
  <c r="BHK393" i="1"/>
  <c r="BHL393" i="1"/>
  <c r="BHM393" i="1"/>
  <c r="BHN393" i="1"/>
  <c r="BHO393" i="1"/>
  <c r="BHP393" i="1"/>
  <c r="BHQ393" i="1"/>
  <c r="BHR393" i="1"/>
  <c r="BHS393" i="1"/>
  <c r="BHT393" i="1"/>
  <c r="BHU393" i="1"/>
  <c r="BHV393" i="1"/>
  <c r="BHW393" i="1"/>
  <c r="BHX393" i="1"/>
  <c r="BHY393" i="1"/>
  <c r="BHZ393" i="1"/>
  <c r="BIA393" i="1"/>
  <c r="BIB393" i="1"/>
  <c r="BIC393" i="1"/>
  <c r="BID393" i="1"/>
  <c r="BIE393" i="1"/>
  <c r="BIF393" i="1"/>
  <c r="BIG393" i="1"/>
  <c r="BIH393" i="1"/>
  <c r="BII393" i="1"/>
  <c r="BIJ393" i="1"/>
  <c r="BIK393" i="1"/>
  <c r="BIL393" i="1"/>
  <c r="BIM393" i="1"/>
  <c r="BIN393" i="1"/>
  <c r="BIO393" i="1"/>
  <c r="BIP393" i="1"/>
  <c r="BIQ393" i="1"/>
  <c r="BIR393" i="1"/>
  <c r="BIS393" i="1"/>
  <c r="BIT393" i="1"/>
  <c r="BIU393" i="1"/>
  <c r="BIV393" i="1"/>
  <c r="BIW393" i="1"/>
  <c r="BIX393" i="1"/>
  <c r="BIY393" i="1"/>
  <c r="BIZ393" i="1"/>
  <c r="BJA393" i="1"/>
  <c r="BJB393" i="1"/>
  <c r="BJC393" i="1"/>
  <c r="BJD393" i="1"/>
  <c r="BJE393" i="1"/>
  <c r="BJF393" i="1"/>
  <c r="BJG393" i="1"/>
  <c r="BJH393" i="1"/>
  <c r="BJI393" i="1"/>
  <c r="BJJ393" i="1"/>
  <c r="BJK393" i="1"/>
  <c r="BJL393" i="1"/>
  <c r="BJM393" i="1"/>
  <c r="BJN393" i="1"/>
  <c r="BJO393" i="1"/>
  <c r="BJP393" i="1"/>
  <c r="BJQ393" i="1"/>
  <c r="BJR393" i="1"/>
  <c r="BJS393" i="1"/>
  <c r="BJT393" i="1"/>
  <c r="BJU393" i="1"/>
  <c r="BJV393" i="1"/>
  <c r="BJW393" i="1"/>
  <c r="BJX393" i="1"/>
  <c r="BJY393" i="1"/>
  <c r="BJZ393" i="1"/>
  <c r="BKA393" i="1"/>
  <c r="BKB393" i="1"/>
  <c r="BKC393" i="1"/>
  <c r="BKD393" i="1"/>
  <c r="BKE393" i="1"/>
  <c r="BKF393" i="1"/>
  <c r="BKG393" i="1"/>
  <c r="BKH393" i="1"/>
  <c r="BKI393" i="1"/>
  <c r="BKJ393" i="1"/>
  <c r="BKK393" i="1"/>
  <c r="BKL393" i="1"/>
  <c r="BKM393" i="1"/>
  <c r="BKN393" i="1"/>
  <c r="BKO393" i="1"/>
  <c r="BKP393" i="1"/>
  <c r="BKQ393" i="1"/>
  <c r="BKR393" i="1"/>
  <c r="BKS393" i="1"/>
  <c r="BKT393" i="1"/>
  <c r="BKU393" i="1"/>
  <c r="BKV393" i="1"/>
  <c r="BKW393" i="1"/>
  <c r="BKX393" i="1"/>
  <c r="BKY393" i="1"/>
  <c r="BKZ393" i="1"/>
  <c r="BLA393" i="1"/>
  <c r="BLB393" i="1"/>
  <c r="BLC393" i="1"/>
  <c r="BLD393" i="1"/>
  <c r="BLE393" i="1"/>
  <c r="BLF393" i="1"/>
  <c r="BLG393" i="1"/>
  <c r="BLH393" i="1"/>
  <c r="BLI393" i="1"/>
  <c r="BLJ393" i="1"/>
  <c r="BLK393" i="1"/>
  <c r="BLL393" i="1"/>
  <c r="BLM393" i="1"/>
  <c r="BLN393" i="1"/>
  <c r="BLO393" i="1"/>
  <c r="BLP393" i="1"/>
  <c r="BLQ393" i="1"/>
  <c r="BLR393" i="1"/>
  <c r="BLS393" i="1"/>
  <c r="BLT393" i="1"/>
  <c r="BLU393" i="1"/>
  <c r="BLV393" i="1"/>
  <c r="BLW393" i="1"/>
  <c r="BLX393" i="1"/>
  <c r="BLY393" i="1"/>
  <c r="BLZ393" i="1"/>
  <c r="BMA393" i="1"/>
  <c r="BMB393" i="1"/>
  <c r="BMC393" i="1"/>
  <c r="BMD393" i="1"/>
  <c r="BME393" i="1"/>
  <c r="BMF393" i="1"/>
  <c r="BMG393" i="1"/>
  <c r="BMH393" i="1"/>
  <c r="BMI393" i="1"/>
  <c r="BMJ393" i="1"/>
  <c r="BMK393" i="1"/>
  <c r="BML393" i="1"/>
  <c r="BMM393" i="1"/>
  <c r="BMN393" i="1"/>
  <c r="BMO393" i="1"/>
  <c r="BMP393" i="1"/>
  <c r="BMQ393" i="1"/>
  <c r="BMR393" i="1"/>
  <c r="BMS393" i="1"/>
  <c r="BMT393" i="1"/>
  <c r="BMU393" i="1"/>
  <c r="BMV393" i="1"/>
  <c r="BMW393" i="1"/>
  <c r="BMX393" i="1"/>
  <c r="BMY393" i="1"/>
  <c r="BMZ393" i="1"/>
  <c r="BNA393" i="1"/>
  <c r="BNB393" i="1"/>
  <c r="BNC393" i="1"/>
  <c r="BND393" i="1"/>
  <c r="BNE393" i="1"/>
  <c r="BNF393" i="1"/>
  <c r="BNG393" i="1"/>
  <c r="BNH393" i="1"/>
  <c r="BNI393" i="1"/>
  <c r="BNJ393" i="1"/>
  <c r="BNK393" i="1"/>
  <c r="BNL393" i="1"/>
  <c r="BNM393" i="1"/>
  <c r="BNN393" i="1"/>
  <c r="BNO393" i="1"/>
  <c r="BNP393" i="1"/>
  <c r="BNQ393" i="1"/>
  <c r="BNR393" i="1"/>
  <c r="BNS393" i="1"/>
  <c r="BNT393" i="1"/>
  <c r="BNU393" i="1"/>
  <c r="BNV393" i="1"/>
  <c r="BNW393" i="1"/>
  <c r="BNX393" i="1"/>
  <c r="BNY393" i="1"/>
  <c r="BNZ393" i="1"/>
  <c r="BOA393" i="1"/>
  <c r="BOB393" i="1"/>
  <c r="BOC393" i="1"/>
  <c r="BOD393" i="1"/>
  <c r="BOE393" i="1"/>
  <c r="BOF393" i="1"/>
  <c r="BOG393" i="1"/>
  <c r="BOH393" i="1"/>
  <c r="BOI393" i="1"/>
  <c r="BOJ393" i="1"/>
  <c r="BOK393" i="1"/>
  <c r="BOL393" i="1"/>
  <c r="BOM393" i="1"/>
  <c r="BON393" i="1"/>
  <c r="BOO393" i="1"/>
  <c r="BOP393" i="1"/>
  <c r="BOQ393" i="1"/>
  <c r="BOR393" i="1"/>
  <c r="BOS393" i="1"/>
  <c r="BOT393" i="1"/>
  <c r="BOU393" i="1"/>
  <c r="BOV393" i="1"/>
  <c r="BOW393" i="1"/>
  <c r="BOX393" i="1"/>
  <c r="BOY393" i="1"/>
  <c r="BOZ393" i="1"/>
  <c r="BPA393" i="1"/>
  <c r="BPB393" i="1"/>
  <c r="BPC393" i="1"/>
  <c r="BPD393" i="1"/>
  <c r="BPE393" i="1"/>
  <c r="BPF393" i="1"/>
  <c r="BPG393" i="1"/>
  <c r="BPH393" i="1"/>
  <c r="BPI393" i="1"/>
  <c r="BPJ393" i="1"/>
  <c r="BPK393" i="1"/>
  <c r="BPL393" i="1"/>
  <c r="BPM393" i="1"/>
  <c r="BPN393" i="1"/>
  <c r="BPO393" i="1"/>
  <c r="BPP393" i="1"/>
  <c r="BPQ393" i="1"/>
  <c r="BPR393" i="1"/>
  <c r="BPS393" i="1"/>
  <c r="BPT393" i="1"/>
  <c r="BPU393" i="1"/>
  <c r="BPV393" i="1"/>
  <c r="BPW393" i="1"/>
  <c r="BPX393" i="1"/>
  <c r="BPY393" i="1"/>
  <c r="BPZ393" i="1"/>
  <c r="BQA393" i="1"/>
  <c r="BQB393" i="1"/>
  <c r="BQC393" i="1"/>
  <c r="BQD393" i="1"/>
  <c r="BQE393" i="1"/>
  <c r="BQF393" i="1"/>
  <c r="BQG393" i="1"/>
  <c r="BQH393" i="1"/>
  <c r="BQI393" i="1"/>
  <c r="BQJ393" i="1"/>
  <c r="BQK393" i="1"/>
  <c r="BQL393" i="1"/>
  <c r="BQM393" i="1"/>
  <c r="BQN393" i="1"/>
  <c r="BQO393" i="1"/>
  <c r="BQP393" i="1"/>
  <c r="BQQ393" i="1"/>
  <c r="BQR393" i="1"/>
  <c r="BQS393" i="1"/>
  <c r="BQT393" i="1"/>
  <c r="BQU393" i="1"/>
  <c r="BQV393" i="1"/>
  <c r="BQW393" i="1"/>
  <c r="BQX393" i="1"/>
  <c r="BQY393" i="1"/>
  <c r="BQZ393" i="1"/>
  <c r="BRA393" i="1"/>
  <c r="BRB393" i="1"/>
  <c r="BRC393" i="1"/>
  <c r="BRD393" i="1"/>
  <c r="BRE393" i="1"/>
  <c r="BRF393" i="1"/>
  <c r="BRG393" i="1"/>
  <c r="BRH393" i="1"/>
  <c r="BRI393" i="1"/>
  <c r="BRJ393" i="1"/>
  <c r="BRK393" i="1"/>
  <c r="BRL393" i="1"/>
  <c r="BRM393" i="1"/>
  <c r="BRN393" i="1"/>
  <c r="BRO393" i="1"/>
  <c r="BRP393" i="1"/>
  <c r="BRQ393" i="1"/>
  <c r="BRR393" i="1"/>
  <c r="BRS393" i="1"/>
  <c r="BRT393" i="1"/>
  <c r="BRU393" i="1"/>
  <c r="BRV393" i="1"/>
  <c r="BRW393" i="1"/>
  <c r="BRX393" i="1"/>
  <c r="BRY393" i="1"/>
  <c r="BRZ393" i="1"/>
  <c r="BSA393" i="1"/>
  <c r="BSB393" i="1"/>
  <c r="BSC393" i="1"/>
  <c r="BSD393" i="1"/>
  <c r="BSE393" i="1"/>
  <c r="BSF393" i="1"/>
  <c r="BSG393" i="1"/>
  <c r="BSH393" i="1"/>
  <c r="BSI393" i="1"/>
  <c r="BSJ393" i="1"/>
  <c r="BSK393" i="1"/>
  <c r="BSL393" i="1"/>
  <c r="BSM393" i="1"/>
  <c r="BSN393" i="1"/>
  <c r="BSO393" i="1"/>
  <c r="BSP393" i="1"/>
  <c r="BSQ393" i="1"/>
  <c r="BSR393" i="1"/>
  <c r="BSS393" i="1"/>
  <c r="BST393" i="1"/>
  <c r="BSU393" i="1"/>
  <c r="BSV393" i="1"/>
  <c r="BSW393" i="1"/>
  <c r="BSX393" i="1"/>
  <c r="BSY393" i="1"/>
  <c r="BSZ393" i="1"/>
  <c r="BTA393" i="1"/>
  <c r="BTB393" i="1"/>
  <c r="BTC393" i="1"/>
  <c r="BTD393" i="1"/>
  <c r="BTE393" i="1"/>
  <c r="BTF393" i="1"/>
  <c r="BTG393" i="1"/>
  <c r="BTH393" i="1"/>
  <c r="BTI393" i="1"/>
  <c r="BTJ393" i="1"/>
  <c r="BTK393" i="1"/>
  <c r="BTL393" i="1"/>
  <c r="BTM393" i="1"/>
  <c r="BTN393" i="1"/>
  <c r="BTO393" i="1"/>
  <c r="BTP393" i="1"/>
  <c r="BTQ393" i="1"/>
  <c r="BTR393" i="1"/>
  <c r="BTS393" i="1"/>
  <c r="BTT393" i="1"/>
  <c r="BTU393" i="1"/>
  <c r="BTV393" i="1"/>
  <c r="BTW393" i="1"/>
  <c r="BTX393" i="1"/>
  <c r="BTY393" i="1"/>
  <c r="BTZ393" i="1"/>
  <c r="BUA393" i="1"/>
  <c r="BUB393" i="1"/>
  <c r="BUC393" i="1"/>
  <c r="BUD393" i="1"/>
  <c r="BUE393" i="1"/>
  <c r="BUF393" i="1"/>
  <c r="BUG393" i="1"/>
  <c r="BUH393" i="1"/>
  <c r="BUI393" i="1"/>
  <c r="BUJ393" i="1"/>
  <c r="BUK393" i="1"/>
  <c r="BUL393" i="1"/>
  <c r="BUM393" i="1"/>
  <c r="BUN393" i="1"/>
  <c r="BUO393" i="1"/>
  <c r="BUP393" i="1"/>
  <c r="BUQ393" i="1"/>
  <c r="BUR393" i="1"/>
  <c r="BUS393" i="1"/>
  <c r="BUT393" i="1"/>
  <c r="BUU393" i="1"/>
  <c r="BUV393" i="1"/>
  <c r="BUW393" i="1"/>
  <c r="BUX393" i="1"/>
  <c r="BUY393" i="1"/>
  <c r="BUZ393" i="1"/>
  <c r="BVA393" i="1"/>
  <c r="BVB393" i="1"/>
  <c r="BVC393" i="1"/>
  <c r="BVD393" i="1"/>
  <c r="BVE393" i="1"/>
  <c r="BVF393" i="1"/>
  <c r="BVG393" i="1"/>
  <c r="BVH393" i="1"/>
  <c r="BVI393" i="1"/>
  <c r="BVJ393" i="1"/>
  <c r="BVK393" i="1"/>
  <c r="BVL393" i="1"/>
  <c r="BVM393" i="1"/>
  <c r="BVN393" i="1"/>
  <c r="BVO393" i="1"/>
  <c r="BVP393" i="1"/>
  <c r="BVQ393" i="1"/>
  <c r="BVR393" i="1"/>
  <c r="BVS393" i="1"/>
  <c r="BVT393" i="1"/>
  <c r="BVU393" i="1"/>
  <c r="BVV393" i="1"/>
  <c r="BVW393" i="1"/>
  <c r="BVX393" i="1"/>
  <c r="BVY393" i="1"/>
  <c r="BVZ393" i="1"/>
  <c r="BWA393" i="1"/>
  <c r="BWB393" i="1"/>
  <c r="BWC393" i="1"/>
  <c r="BWD393" i="1"/>
  <c r="BWE393" i="1"/>
  <c r="BWF393" i="1"/>
  <c r="BWG393" i="1"/>
  <c r="BWH393" i="1"/>
  <c r="BWI393" i="1"/>
  <c r="BWJ393" i="1"/>
  <c r="BWK393" i="1"/>
  <c r="BWL393" i="1"/>
  <c r="BWM393" i="1"/>
  <c r="BWN393" i="1"/>
  <c r="BWO393" i="1"/>
  <c r="BWP393" i="1"/>
  <c r="BWQ393" i="1"/>
  <c r="BWR393" i="1"/>
  <c r="BWS393" i="1"/>
  <c r="BWT393" i="1"/>
  <c r="BWU393" i="1"/>
  <c r="BWV393" i="1"/>
  <c r="BWW393" i="1"/>
  <c r="BWX393" i="1"/>
  <c r="BWY393" i="1"/>
  <c r="BWZ393" i="1"/>
  <c r="BXA393" i="1"/>
  <c r="BXB393" i="1"/>
  <c r="BXC393" i="1"/>
  <c r="BXD393" i="1"/>
  <c r="BXE393" i="1"/>
  <c r="BXF393" i="1"/>
  <c r="BXG393" i="1"/>
  <c r="BXH393" i="1"/>
  <c r="BXI393" i="1"/>
  <c r="BXJ393" i="1"/>
  <c r="BXK393" i="1"/>
  <c r="BXL393" i="1"/>
  <c r="BXM393" i="1"/>
  <c r="BXN393" i="1"/>
  <c r="BXO393" i="1"/>
  <c r="BXP393" i="1"/>
  <c r="BXQ393" i="1"/>
  <c r="BXR393" i="1"/>
  <c r="BXS393" i="1"/>
  <c r="BXT393" i="1"/>
  <c r="BXU393" i="1"/>
  <c r="BXV393" i="1"/>
  <c r="BXW393" i="1"/>
  <c r="BXX393" i="1"/>
  <c r="BXY393" i="1"/>
  <c r="BXZ393" i="1"/>
  <c r="BYA393" i="1"/>
  <c r="BYB393" i="1"/>
  <c r="BYC393" i="1"/>
  <c r="BYD393" i="1"/>
  <c r="BYE393" i="1"/>
  <c r="BYF393" i="1"/>
  <c r="BYG393" i="1"/>
  <c r="BYH393" i="1"/>
  <c r="BYI393" i="1"/>
  <c r="BYJ393" i="1"/>
  <c r="BYK393" i="1"/>
  <c r="BYL393" i="1"/>
  <c r="BYM393" i="1"/>
  <c r="BYN393" i="1"/>
  <c r="BYO393" i="1"/>
  <c r="BYP393" i="1"/>
  <c r="BYQ393" i="1"/>
  <c r="BYR393" i="1"/>
  <c r="BYS393" i="1"/>
  <c r="BYT393" i="1"/>
  <c r="BYU393" i="1"/>
  <c r="BYV393" i="1"/>
  <c r="BYW393" i="1"/>
  <c r="BYX393" i="1"/>
  <c r="BYY393" i="1"/>
  <c r="BYZ393" i="1"/>
  <c r="BZA393" i="1"/>
  <c r="BZB393" i="1"/>
  <c r="BZC393" i="1"/>
  <c r="BZD393" i="1"/>
  <c r="BZE393" i="1"/>
  <c r="BZF393" i="1"/>
  <c r="BZG393" i="1"/>
  <c r="BZH393" i="1"/>
  <c r="BZI393" i="1"/>
  <c r="BZJ393" i="1"/>
  <c r="BZK393" i="1"/>
  <c r="BZL393" i="1"/>
  <c r="BZM393" i="1"/>
  <c r="BZN393" i="1"/>
  <c r="BZO393" i="1"/>
  <c r="BZP393" i="1"/>
  <c r="BZQ393" i="1"/>
  <c r="BZR393" i="1"/>
  <c r="BZS393" i="1"/>
  <c r="BZT393" i="1"/>
  <c r="BZU393" i="1"/>
  <c r="BZV393" i="1"/>
  <c r="BZW393" i="1"/>
  <c r="BZX393" i="1"/>
  <c r="BZY393" i="1"/>
  <c r="BZZ393" i="1"/>
  <c r="CAA393" i="1"/>
  <c r="CAB393" i="1"/>
  <c r="CAC393" i="1"/>
  <c r="CAD393" i="1"/>
  <c r="CAE393" i="1"/>
  <c r="CAF393" i="1"/>
  <c r="CAG393" i="1"/>
  <c r="CAH393" i="1"/>
  <c r="CAI393" i="1"/>
  <c r="CAJ393" i="1"/>
  <c r="CAK393" i="1"/>
  <c r="CAL393" i="1"/>
  <c r="CAM393" i="1"/>
  <c r="CAN393" i="1"/>
  <c r="CAO393" i="1"/>
  <c r="CAP393" i="1"/>
  <c r="CAQ393" i="1"/>
  <c r="CAR393" i="1"/>
  <c r="CAS393" i="1"/>
  <c r="CAT393" i="1"/>
  <c r="CAU393" i="1"/>
  <c r="CAV393" i="1"/>
  <c r="CAW393" i="1"/>
  <c r="CAX393" i="1"/>
  <c r="CAY393" i="1"/>
  <c r="CAZ393" i="1"/>
  <c r="CBA393" i="1"/>
  <c r="CBB393" i="1"/>
  <c r="CBC393" i="1"/>
  <c r="CBD393" i="1"/>
  <c r="CBE393" i="1"/>
  <c r="CBF393" i="1"/>
  <c r="CBG393" i="1"/>
  <c r="CBH393" i="1"/>
  <c r="CBI393" i="1"/>
  <c r="CBJ393" i="1"/>
  <c r="CBK393" i="1"/>
  <c r="CBL393" i="1"/>
  <c r="CBM393" i="1"/>
  <c r="CBN393" i="1"/>
  <c r="CBO393" i="1"/>
  <c r="CBP393" i="1"/>
  <c r="CBQ393" i="1"/>
  <c r="CBR393" i="1"/>
  <c r="CBS393" i="1"/>
  <c r="CBT393" i="1"/>
  <c r="CBU393" i="1"/>
  <c r="CBV393" i="1"/>
  <c r="CBW393" i="1"/>
  <c r="CBX393" i="1"/>
  <c r="CBY393" i="1"/>
  <c r="CBZ393" i="1"/>
  <c r="CCA393" i="1"/>
  <c r="CCB393" i="1"/>
  <c r="CCC393" i="1"/>
  <c r="CCD393" i="1"/>
  <c r="CCE393" i="1"/>
  <c r="CCF393" i="1"/>
  <c r="CCG393" i="1"/>
  <c r="CCH393" i="1"/>
  <c r="CCI393" i="1"/>
  <c r="CCJ393" i="1"/>
  <c r="CCK393" i="1"/>
  <c r="CCL393" i="1"/>
  <c r="CCM393" i="1"/>
  <c r="CCN393" i="1"/>
  <c r="CCO393" i="1"/>
  <c r="CCP393" i="1"/>
  <c r="CCQ393" i="1"/>
  <c r="CCR393" i="1"/>
  <c r="CCS393" i="1"/>
  <c r="CCT393" i="1"/>
  <c r="CCU393" i="1"/>
  <c r="CCV393" i="1"/>
  <c r="CCW393" i="1"/>
  <c r="CCX393" i="1"/>
  <c r="CCY393" i="1"/>
  <c r="CCZ393" i="1"/>
  <c r="CDA393" i="1"/>
  <c r="CDB393" i="1"/>
  <c r="CDC393" i="1"/>
  <c r="CDD393" i="1"/>
  <c r="CDE393" i="1"/>
  <c r="CDF393" i="1"/>
  <c r="CDG393" i="1"/>
  <c r="CDH393" i="1"/>
  <c r="CDI393" i="1"/>
  <c r="CDJ393" i="1"/>
  <c r="CDK393" i="1"/>
  <c r="CDL393" i="1"/>
  <c r="CDM393" i="1"/>
  <c r="CDN393" i="1"/>
  <c r="CDO393" i="1"/>
  <c r="CDP393" i="1"/>
  <c r="CDQ393" i="1"/>
  <c r="CDR393" i="1"/>
  <c r="CDS393" i="1"/>
  <c r="CDT393" i="1"/>
  <c r="CDU393" i="1"/>
  <c r="CDV393" i="1"/>
  <c r="CDW393" i="1"/>
  <c r="CDX393" i="1"/>
  <c r="CDY393" i="1"/>
  <c r="CDZ393" i="1"/>
  <c r="CEA393" i="1"/>
  <c r="CEB393" i="1"/>
  <c r="CEC393" i="1"/>
  <c r="CED393" i="1"/>
  <c r="CEE393" i="1"/>
  <c r="CEF393" i="1"/>
  <c r="CEG393" i="1"/>
  <c r="CEH393" i="1"/>
  <c r="CEI393" i="1"/>
  <c r="CEJ393" i="1"/>
  <c r="CEK393" i="1"/>
  <c r="CEL393" i="1"/>
  <c r="CEM393" i="1"/>
  <c r="CEN393" i="1"/>
  <c r="CEO393" i="1"/>
  <c r="CEP393" i="1"/>
  <c r="CEQ393" i="1"/>
  <c r="CER393" i="1"/>
  <c r="CES393" i="1"/>
  <c r="CET393" i="1"/>
  <c r="CEU393" i="1"/>
  <c r="CEV393" i="1"/>
  <c r="CEW393" i="1"/>
  <c r="CEX393" i="1"/>
  <c r="CEY393" i="1"/>
  <c r="CEZ393" i="1"/>
  <c r="CFA393" i="1"/>
  <c r="CFB393" i="1"/>
  <c r="CFC393" i="1"/>
  <c r="CFD393" i="1"/>
  <c r="CFE393" i="1"/>
  <c r="CFF393" i="1"/>
  <c r="CFG393" i="1"/>
  <c r="CFH393" i="1"/>
  <c r="CFI393" i="1"/>
  <c r="CFJ393" i="1"/>
  <c r="CFK393" i="1"/>
  <c r="CFL393" i="1"/>
  <c r="CFM393" i="1"/>
  <c r="CFN393" i="1"/>
  <c r="CFO393" i="1"/>
  <c r="CFP393" i="1"/>
  <c r="CFQ393" i="1"/>
  <c r="CFR393" i="1"/>
  <c r="CFS393" i="1"/>
  <c r="CFT393" i="1"/>
  <c r="CFU393" i="1"/>
  <c r="CFV393" i="1"/>
  <c r="CFW393" i="1"/>
  <c r="CFX393" i="1"/>
  <c r="CFY393" i="1"/>
  <c r="CFZ393" i="1"/>
  <c r="CGA393" i="1"/>
  <c r="CGB393" i="1"/>
  <c r="CGC393" i="1"/>
  <c r="CGD393" i="1"/>
  <c r="CGE393" i="1"/>
  <c r="CGF393" i="1"/>
  <c r="CGG393" i="1"/>
  <c r="CGH393" i="1"/>
  <c r="CGI393" i="1"/>
  <c r="CGJ393" i="1"/>
  <c r="CGK393" i="1"/>
  <c r="CGL393" i="1"/>
  <c r="CGM393" i="1"/>
  <c r="CGN393" i="1"/>
  <c r="CGO393" i="1"/>
  <c r="CGP393" i="1"/>
  <c r="CGQ393" i="1"/>
  <c r="CGR393" i="1"/>
  <c r="CGS393" i="1"/>
  <c r="CGT393" i="1"/>
  <c r="CGU393" i="1"/>
  <c r="CGV393" i="1"/>
  <c r="CGW393" i="1"/>
  <c r="CGX393" i="1"/>
  <c r="CGY393" i="1"/>
  <c r="CGZ393" i="1"/>
  <c r="CHA393" i="1"/>
  <c r="CHB393" i="1"/>
  <c r="CHC393" i="1"/>
  <c r="CHD393" i="1"/>
  <c r="CHE393" i="1"/>
  <c r="CHF393" i="1"/>
  <c r="CHG393" i="1"/>
  <c r="CHH393" i="1"/>
  <c r="CHI393" i="1"/>
  <c r="CHJ393" i="1"/>
  <c r="CHK393" i="1"/>
  <c r="CHL393" i="1"/>
  <c r="CHM393" i="1"/>
  <c r="CHN393" i="1"/>
  <c r="CHO393" i="1"/>
  <c r="CHP393" i="1"/>
  <c r="CHQ393" i="1"/>
  <c r="CHR393" i="1"/>
  <c r="CHS393" i="1"/>
  <c r="CHT393" i="1"/>
  <c r="CHU393" i="1"/>
  <c r="CHV393" i="1"/>
  <c r="CHW393" i="1"/>
  <c r="CHX393" i="1"/>
  <c r="CHY393" i="1"/>
  <c r="CHZ393" i="1"/>
  <c r="CIA393" i="1"/>
  <c r="CIB393" i="1"/>
  <c r="CIC393" i="1"/>
  <c r="CID393" i="1"/>
  <c r="CIE393" i="1"/>
  <c r="CIF393" i="1"/>
  <c r="CIG393" i="1"/>
  <c r="CIH393" i="1"/>
  <c r="CII393" i="1"/>
  <c r="CIJ393" i="1"/>
  <c r="CIK393" i="1"/>
  <c r="CIL393" i="1"/>
  <c r="CIM393" i="1"/>
  <c r="CIN393" i="1"/>
  <c r="CIO393" i="1"/>
  <c r="CIP393" i="1"/>
  <c r="CIQ393" i="1"/>
  <c r="CIR393" i="1"/>
  <c r="CIS393" i="1"/>
  <c r="CIT393" i="1"/>
  <c r="CIU393" i="1"/>
  <c r="CIV393" i="1"/>
  <c r="CIW393" i="1"/>
  <c r="CIX393" i="1"/>
  <c r="CIY393" i="1"/>
  <c r="CIZ393" i="1"/>
  <c r="CJA393" i="1"/>
  <c r="CJB393" i="1"/>
  <c r="CJC393" i="1"/>
  <c r="CJD393" i="1"/>
  <c r="CJE393" i="1"/>
  <c r="CJF393" i="1"/>
  <c r="CJG393" i="1"/>
  <c r="CJH393" i="1"/>
  <c r="CJI393" i="1"/>
  <c r="CJJ393" i="1"/>
  <c r="CJK393" i="1"/>
  <c r="CJL393" i="1"/>
  <c r="CJM393" i="1"/>
  <c r="CJN393" i="1"/>
  <c r="CJO393" i="1"/>
  <c r="CJP393" i="1"/>
  <c r="CJQ393" i="1"/>
  <c r="CJR393" i="1"/>
  <c r="CJS393" i="1"/>
  <c r="CJT393" i="1"/>
  <c r="CJU393" i="1"/>
  <c r="CJV393" i="1"/>
  <c r="CJW393" i="1"/>
  <c r="CJX393" i="1"/>
  <c r="CJY393" i="1"/>
  <c r="CJZ393" i="1"/>
  <c r="CKA393" i="1"/>
  <c r="CKB393" i="1"/>
  <c r="CKC393" i="1"/>
  <c r="CKD393" i="1"/>
  <c r="CKE393" i="1"/>
  <c r="CKF393" i="1"/>
  <c r="CKG393" i="1"/>
  <c r="CKH393" i="1"/>
  <c r="CKI393" i="1"/>
  <c r="CKJ393" i="1"/>
  <c r="CKK393" i="1"/>
  <c r="CKL393" i="1"/>
  <c r="CKM393" i="1"/>
  <c r="CKN393" i="1"/>
  <c r="CKO393" i="1"/>
  <c r="CKP393" i="1"/>
  <c r="CKQ393" i="1"/>
  <c r="CKR393" i="1"/>
  <c r="CKS393" i="1"/>
  <c r="CKT393" i="1"/>
  <c r="CKU393" i="1"/>
  <c r="CKV393" i="1"/>
  <c r="CKW393" i="1"/>
  <c r="CKX393" i="1"/>
  <c r="CKY393" i="1"/>
  <c r="CKZ393" i="1"/>
  <c r="CLA393" i="1"/>
  <c r="CLB393" i="1"/>
  <c r="CLC393" i="1"/>
  <c r="CLD393" i="1"/>
  <c r="CLE393" i="1"/>
  <c r="CLF393" i="1"/>
  <c r="CLG393" i="1"/>
  <c r="CLH393" i="1"/>
  <c r="CLI393" i="1"/>
  <c r="CLJ393" i="1"/>
  <c r="CLK393" i="1"/>
  <c r="CLL393" i="1"/>
  <c r="CLM393" i="1"/>
  <c r="CLN393" i="1"/>
  <c r="CLO393" i="1"/>
  <c r="CLP393" i="1"/>
  <c r="CLQ393" i="1"/>
  <c r="CLR393" i="1"/>
  <c r="CLS393" i="1"/>
  <c r="CLT393" i="1"/>
  <c r="CLU393" i="1"/>
  <c r="CLV393" i="1"/>
  <c r="CLW393" i="1"/>
  <c r="CLX393" i="1"/>
  <c r="CLY393" i="1"/>
  <c r="CLZ393" i="1"/>
  <c r="CMA393" i="1"/>
  <c r="CMB393" i="1"/>
  <c r="CMC393" i="1"/>
  <c r="CMD393" i="1"/>
  <c r="CME393" i="1"/>
  <c r="CMF393" i="1"/>
  <c r="CMG393" i="1"/>
  <c r="CMH393" i="1"/>
  <c r="CMI393" i="1"/>
  <c r="CMJ393" i="1"/>
  <c r="CMK393" i="1"/>
  <c r="CML393" i="1"/>
  <c r="CMM393" i="1"/>
  <c r="CMN393" i="1"/>
  <c r="CMO393" i="1"/>
  <c r="CMP393" i="1"/>
  <c r="CMQ393" i="1"/>
  <c r="CMR393" i="1"/>
  <c r="CMS393" i="1"/>
  <c r="CMT393" i="1"/>
  <c r="CMU393" i="1"/>
  <c r="CMV393" i="1"/>
  <c r="CMW393" i="1"/>
  <c r="CMX393" i="1"/>
  <c r="CMY393" i="1"/>
  <c r="CMZ393" i="1"/>
  <c r="CNA393" i="1"/>
  <c r="CNB393" i="1"/>
  <c r="CNC393" i="1"/>
  <c r="CND393" i="1"/>
  <c r="CNE393" i="1"/>
  <c r="CNF393" i="1"/>
  <c r="CNG393" i="1"/>
  <c r="CNH393" i="1"/>
  <c r="CNI393" i="1"/>
  <c r="CNJ393" i="1"/>
  <c r="CNK393" i="1"/>
  <c r="CNL393" i="1"/>
  <c r="CNM393" i="1"/>
  <c r="CNN393" i="1"/>
  <c r="CNO393" i="1"/>
  <c r="CNP393" i="1"/>
  <c r="CNQ393" i="1"/>
  <c r="CNR393" i="1"/>
  <c r="CNS393" i="1"/>
  <c r="CNT393" i="1"/>
  <c r="CNU393" i="1"/>
  <c r="CNV393" i="1"/>
  <c r="CNW393" i="1"/>
  <c r="CNX393" i="1"/>
  <c r="CNY393" i="1"/>
  <c r="CNZ393" i="1"/>
  <c r="COA393" i="1"/>
  <c r="COB393" i="1"/>
  <c r="COC393" i="1"/>
  <c r="COD393" i="1"/>
  <c r="COE393" i="1"/>
  <c r="COF393" i="1"/>
  <c r="COG393" i="1"/>
  <c r="COH393" i="1"/>
  <c r="COI393" i="1"/>
  <c r="COJ393" i="1"/>
  <c r="COK393" i="1"/>
  <c r="COL393" i="1"/>
  <c r="COM393" i="1"/>
  <c r="CON393" i="1"/>
  <c r="COO393" i="1"/>
  <c r="COP393" i="1"/>
  <c r="COQ393" i="1"/>
  <c r="COR393" i="1"/>
  <c r="COS393" i="1"/>
  <c r="COT393" i="1"/>
  <c r="COU393" i="1"/>
  <c r="COV393" i="1"/>
  <c r="COW393" i="1"/>
  <c r="COX393" i="1"/>
  <c r="COY393" i="1"/>
  <c r="COZ393" i="1"/>
  <c r="CPA393" i="1"/>
  <c r="CPB393" i="1"/>
  <c r="CPC393" i="1"/>
  <c r="CPD393" i="1"/>
  <c r="CPE393" i="1"/>
  <c r="CPF393" i="1"/>
  <c r="CPG393" i="1"/>
  <c r="CPH393" i="1"/>
  <c r="CPI393" i="1"/>
  <c r="CPJ393" i="1"/>
  <c r="CPK393" i="1"/>
  <c r="CPL393" i="1"/>
  <c r="CPM393" i="1"/>
  <c r="CPN393" i="1"/>
  <c r="CPO393" i="1"/>
  <c r="CPP393" i="1"/>
  <c r="CPQ393" i="1"/>
  <c r="CPR393" i="1"/>
  <c r="CPS393" i="1"/>
  <c r="CPT393" i="1"/>
  <c r="CPU393" i="1"/>
  <c r="CPV393" i="1"/>
  <c r="CPW393" i="1"/>
  <c r="CPX393" i="1"/>
  <c r="CPY393" i="1"/>
  <c r="CPZ393" i="1"/>
  <c r="CQA393" i="1"/>
  <c r="CQB393" i="1"/>
  <c r="CQC393" i="1"/>
  <c r="CQD393" i="1"/>
  <c r="CQE393" i="1"/>
  <c r="CQF393" i="1"/>
  <c r="CQG393" i="1"/>
  <c r="CQH393" i="1"/>
  <c r="CQI393" i="1"/>
  <c r="CQJ393" i="1"/>
  <c r="CQK393" i="1"/>
  <c r="CQL393" i="1"/>
  <c r="CQM393" i="1"/>
  <c r="CQN393" i="1"/>
  <c r="CQO393" i="1"/>
  <c r="CQP393" i="1"/>
  <c r="CQQ393" i="1"/>
  <c r="CQR393" i="1"/>
  <c r="CQS393" i="1"/>
  <c r="CQT393" i="1"/>
  <c r="CQU393" i="1"/>
  <c r="CQV393" i="1"/>
  <c r="CQW393" i="1"/>
  <c r="CQX393" i="1"/>
  <c r="CQY393" i="1"/>
  <c r="CQZ393" i="1"/>
  <c r="CRA393" i="1"/>
  <c r="CRB393" i="1"/>
  <c r="CRC393" i="1"/>
  <c r="CRD393" i="1"/>
  <c r="CRE393" i="1"/>
  <c r="CRF393" i="1"/>
  <c r="CRG393" i="1"/>
  <c r="CRH393" i="1"/>
  <c r="CRI393" i="1"/>
  <c r="CRJ393" i="1"/>
  <c r="CRK393" i="1"/>
  <c r="CRL393" i="1"/>
  <c r="CRM393" i="1"/>
  <c r="CRN393" i="1"/>
  <c r="CRO393" i="1"/>
  <c r="CRP393" i="1"/>
  <c r="CRQ393" i="1"/>
  <c r="CRR393" i="1"/>
  <c r="CRS393" i="1"/>
  <c r="CRT393" i="1"/>
  <c r="CRU393" i="1"/>
  <c r="CRV393" i="1"/>
  <c r="CRW393" i="1"/>
  <c r="CRX393" i="1"/>
  <c r="CRY393" i="1"/>
  <c r="CRZ393" i="1"/>
  <c r="CSA393" i="1"/>
  <c r="CSB393" i="1"/>
  <c r="CSC393" i="1"/>
  <c r="CSD393" i="1"/>
  <c r="CSE393" i="1"/>
  <c r="CSF393" i="1"/>
  <c r="CSG393" i="1"/>
  <c r="CSH393" i="1"/>
  <c r="CSI393" i="1"/>
  <c r="CSJ393" i="1"/>
  <c r="CSK393" i="1"/>
  <c r="CSL393" i="1"/>
  <c r="CSM393" i="1"/>
  <c r="CSN393" i="1"/>
  <c r="CSO393" i="1"/>
  <c r="CSP393" i="1"/>
  <c r="CSQ393" i="1"/>
  <c r="CSR393" i="1"/>
  <c r="CSS393" i="1"/>
  <c r="CST393" i="1"/>
  <c r="CSU393" i="1"/>
  <c r="CSV393" i="1"/>
  <c r="CSW393" i="1"/>
  <c r="CSX393" i="1"/>
  <c r="CSY393" i="1"/>
  <c r="CSZ393" i="1"/>
  <c r="CTA393" i="1"/>
  <c r="CTB393" i="1"/>
  <c r="CTC393" i="1"/>
  <c r="CTD393" i="1"/>
  <c r="CTE393" i="1"/>
  <c r="CTF393" i="1"/>
  <c r="CTG393" i="1"/>
  <c r="CTH393" i="1"/>
  <c r="CTI393" i="1"/>
  <c r="CTJ393" i="1"/>
  <c r="CTK393" i="1"/>
  <c r="CTL393" i="1"/>
  <c r="CTM393" i="1"/>
  <c r="CTN393" i="1"/>
  <c r="CTO393" i="1"/>
  <c r="CTP393" i="1"/>
  <c r="CTQ393" i="1"/>
  <c r="CTR393" i="1"/>
  <c r="CTS393" i="1"/>
  <c r="CTT393" i="1"/>
  <c r="CTU393" i="1"/>
  <c r="CTV393" i="1"/>
  <c r="CTW393" i="1"/>
  <c r="CTX393" i="1"/>
  <c r="CTY393" i="1"/>
  <c r="CTZ393" i="1"/>
  <c r="CUA393" i="1"/>
  <c r="CUB393" i="1"/>
  <c r="CUC393" i="1"/>
  <c r="CUD393" i="1"/>
  <c r="CUE393" i="1"/>
  <c r="CUF393" i="1"/>
  <c r="CUG393" i="1"/>
  <c r="CUH393" i="1"/>
  <c r="CUI393" i="1"/>
  <c r="CUJ393" i="1"/>
  <c r="CUK393" i="1"/>
  <c r="CUL393" i="1"/>
  <c r="CUM393" i="1"/>
  <c r="CUN393" i="1"/>
  <c r="CUO393" i="1"/>
  <c r="CUP393" i="1"/>
  <c r="CUQ393" i="1"/>
  <c r="CUR393" i="1"/>
  <c r="CUS393" i="1"/>
  <c r="CUT393" i="1"/>
  <c r="CUU393" i="1"/>
  <c r="CUV393" i="1"/>
  <c r="CUW393" i="1"/>
  <c r="CUX393" i="1"/>
  <c r="CUY393" i="1"/>
  <c r="CUZ393" i="1"/>
  <c r="CVA393" i="1"/>
  <c r="CVB393" i="1"/>
  <c r="CVC393" i="1"/>
  <c r="CVD393" i="1"/>
  <c r="CVE393" i="1"/>
  <c r="CVF393" i="1"/>
  <c r="CVG393" i="1"/>
  <c r="CVH393" i="1"/>
  <c r="CVI393" i="1"/>
  <c r="CVJ393" i="1"/>
  <c r="CVK393" i="1"/>
  <c r="CVL393" i="1"/>
  <c r="CVM393" i="1"/>
  <c r="CVN393" i="1"/>
  <c r="CVO393" i="1"/>
  <c r="CVP393" i="1"/>
  <c r="CVQ393" i="1"/>
  <c r="CVR393" i="1"/>
  <c r="CVS393" i="1"/>
  <c r="CVT393" i="1"/>
  <c r="CVU393" i="1"/>
  <c r="CVV393" i="1"/>
  <c r="CVW393" i="1"/>
  <c r="CVX393" i="1"/>
  <c r="CVY393" i="1"/>
  <c r="CVZ393" i="1"/>
  <c r="CWA393" i="1"/>
  <c r="CWB393" i="1"/>
  <c r="CWC393" i="1"/>
  <c r="CWD393" i="1"/>
  <c r="CWE393" i="1"/>
  <c r="CWF393" i="1"/>
  <c r="CWG393" i="1"/>
  <c r="CWH393" i="1"/>
  <c r="CWI393" i="1"/>
  <c r="CWJ393" i="1"/>
  <c r="CWK393" i="1"/>
  <c r="CWL393" i="1"/>
  <c r="CWM393" i="1"/>
  <c r="CWN393" i="1"/>
  <c r="CWO393" i="1"/>
  <c r="CWP393" i="1"/>
  <c r="CWQ393" i="1"/>
  <c r="CWR393" i="1"/>
  <c r="CWS393" i="1"/>
  <c r="CWT393" i="1"/>
  <c r="CWU393" i="1"/>
  <c r="CWV393" i="1"/>
  <c r="CWW393" i="1"/>
  <c r="CWX393" i="1"/>
  <c r="CWY393" i="1"/>
  <c r="CWZ393" i="1"/>
  <c r="CXA393" i="1"/>
  <c r="CXB393" i="1"/>
  <c r="CXC393" i="1"/>
  <c r="CXD393" i="1"/>
  <c r="CXE393" i="1"/>
  <c r="CXF393" i="1"/>
  <c r="CXG393" i="1"/>
  <c r="CXH393" i="1"/>
  <c r="CXI393" i="1"/>
  <c r="CXJ393" i="1"/>
  <c r="CXK393" i="1"/>
  <c r="CXL393" i="1"/>
  <c r="CXM393" i="1"/>
  <c r="CXN393" i="1"/>
  <c r="CXO393" i="1"/>
  <c r="CXP393" i="1"/>
  <c r="CXQ393" i="1"/>
  <c r="CXR393" i="1"/>
  <c r="CXS393" i="1"/>
  <c r="CXT393" i="1"/>
  <c r="CXU393" i="1"/>
  <c r="CXV393" i="1"/>
  <c r="CXW393" i="1"/>
  <c r="CXX393" i="1"/>
  <c r="CXY393" i="1"/>
  <c r="CXZ393" i="1"/>
  <c r="CYA393" i="1"/>
  <c r="CYB393" i="1"/>
  <c r="CYC393" i="1"/>
  <c r="CYD393" i="1"/>
  <c r="CYE393" i="1"/>
  <c r="CYF393" i="1"/>
  <c r="CYG393" i="1"/>
  <c r="CYH393" i="1"/>
  <c r="CYI393" i="1"/>
  <c r="CYJ393" i="1"/>
  <c r="CYK393" i="1"/>
  <c r="CYL393" i="1"/>
  <c r="CYM393" i="1"/>
  <c r="CYN393" i="1"/>
  <c r="CYO393" i="1"/>
  <c r="CYP393" i="1"/>
  <c r="CYQ393" i="1"/>
  <c r="CYR393" i="1"/>
  <c r="CYS393" i="1"/>
  <c r="CYT393" i="1"/>
  <c r="CYU393" i="1"/>
  <c r="CYV393" i="1"/>
  <c r="CYW393" i="1"/>
  <c r="CYX393" i="1"/>
  <c r="CYY393" i="1"/>
  <c r="CYZ393" i="1"/>
  <c r="CZA393" i="1"/>
  <c r="CZB393" i="1"/>
  <c r="CZC393" i="1"/>
  <c r="CZD393" i="1"/>
  <c r="CZE393" i="1"/>
  <c r="CZF393" i="1"/>
  <c r="CZG393" i="1"/>
  <c r="CZH393" i="1"/>
  <c r="CZI393" i="1"/>
  <c r="CZJ393" i="1"/>
  <c r="CZK393" i="1"/>
  <c r="CZL393" i="1"/>
  <c r="CZM393" i="1"/>
  <c r="CZN393" i="1"/>
  <c r="CZO393" i="1"/>
  <c r="CZP393" i="1"/>
  <c r="CZQ393" i="1"/>
  <c r="CZR393" i="1"/>
  <c r="CZS393" i="1"/>
  <c r="CZT393" i="1"/>
  <c r="CZU393" i="1"/>
  <c r="CZV393" i="1"/>
  <c r="CZW393" i="1"/>
  <c r="CZX393" i="1"/>
  <c r="CZY393" i="1"/>
  <c r="CZZ393" i="1"/>
  <c r="DAA393" i="1"/>
  <c r="DAB393" i="1"/>
  <c r="DAC393" i="1"/>
  <c r="DAD393" i="1"/>
  <c r="DAE393" i="1"/>
  <c r="DAF393" i="1"/>
  <c r="DAG393" i="1"/>
  <c r="DAH393" i="1"/>
  <c r="DAI393" i="1"/>
  <c r="DAJ393" i="1"/>
  <c r="DAK393" i="1"/>
  <c r="DAL393" i="1"/>
  <c r="DAM393" i="1"/>
  <c r="DAN393" i="1"/>
  <c r="DAO393" i="1"/>
  <c r="DAP393" i="1"/>
  <c r="DAQ393" i="1"/>
  <c r="DAR393" i="1"/>
  <c r="DAS393" i="1"/>
  <c r="DAT393" i="1"/>
  <c r="DAU393" i="1"/>
  <c r="DAV393" i="1"/>
  <c r="DAW393" i="1"/>
  <c r="DAX393" i="1"/>
  <c r="DAY393" i="1"/>
  <c r="DAZ393" i="1"/>
  <c r="DBA393" i="1"/>
  <c r="DBB393" i="1"/>
  <c r="DBC393" i="1"/>
  <c r="DBD393" i="1"/>
  <c r="DBE393" i="1"/>
  <c r="DBF393" i="1"/>
  <c r="DBG393" i="1"/>
  <c r="DBH393" i="1"/>
  <c r="DBI393" i="1"/>
  <c r="DBJ393" i="1"/>
  <c r="DBK393" i="1"/>
  <c r="DBL393" i="1"/>
  <c r="DBM393" i="1"/>
  <c r="DBN393" i="1"/>
  <c r="DBO393" i="1"/>
  <c r="DBP393" i="1"/>
  <c r="DBQ393" i="1"/>
  <c r="DBR393" i="1"/>
  <c r="DBS393" i="1"/>
  <c r="DBT393" i="1"/>
  <c r="DBU393" i="1"/>
  <c r="DBV393" i="1"/>
  <c r="DBW393" i="1"/>
  <c r="DBX393" i="1"/>
  <c r="DBY393" i="1"/>
  <c r="DBZ393" i="1"/>
  <c r="DCA393" i="1"/>
  <c r="DCB393" i="1"/>
  <c r="DCC393" i="1"/>
  <c r="DCD393" i="1"/>
  <c r="DCE393" i="1"/>
  <c r="DCF393" i="1"/>
  <c r="DCG393" i="1"/>
  <c r="DCH393" i="1"/>
  <c r="DCI393" i="1"/>
  <c r="DCJ393" i="1"/>
  <c r="DCK393" i="1"/>
  <c r="DCL393" i="1"/>
  <c r="DCM393" i="1"/>
  <c r="DCN393" i="1"/>
  <c r="DCO393" i="1"/>
  <c r="DCP393" i="1"/>
  <c r="DCQ393" i="1"/>
  <c r="DCR393" i="1"/>
  <c r="DCS393" i="1"/>
  <c r="DCT393" i="1"/>
  <c r="DCU393" i="1"/>
  <c r="DCV393" i="1"/>
  <c r="DCW393" i="1"/>
  <c r="DCX393" i="1"/>
  <c r="DCY393" i="1"/>
  <c r="DCZ393" i="1"/>
  <c r="DDA393" i="1"/>
  <c r="DDB393" i="1"/>
  <c r="DDC393" i="1"/>
  <c r="DDD393" i="1"/>
  <c r="DDE393" i="1"/>
  <c r="DDF393" i="1"/>
  <c r="DDG393" i="1"/>
  <c r="DDH393" i="1"/>
  <c r="DDI393" i="1"/>
  <c r="DDJ393" i="1"/>
  <c r="DDK393" i="1"/>
  <c r="DDL393" i="1"/>
  <c r="DDM393" i="1"/>
  <c r="DDN393" i="1"/>
  <c r="DDO393" i="1"/>
  <c r="DDP393" i="1"/>
  <c r="DDQ393" i="1"/>
  <c r="DDR393" i="1"/>
  <c r="DDS393" i="1"/>
  <c r="DDT393" i="1"/>
  <c r="DDU393" i="1"/>
  <c r="DDV393" i="1"/>
  <c r="DDW393" i="1"/>
  <c r="DDX393" i="1"/>
  <c r="DDY393" i="1"/>
  <c r="DDZ393" i="1"/>
  <c r="DEA393" i="1"/>
  <c r="DEB393" i="1"/>
  <c r="DEC393" i="1"/>
  <c r="DED393" i="1"/>
  <c r="DEE393" i="1"/>
  <c r="DEF393" i="1"/>
  <c r="DEG393" i="1"/>
  <c r="DEH393" i="1"/>
  <c r="DEI393" i="1"/>
  <c r="DEJ393" i="1"/>
  <c r="DEK393" i="1"/>
  <c r="DEL393" i="1"/>
  <c r="DEM393" i="1"/>
  <c r="DEN393" i="1"/>
  <c r="DEO393" i="1"/>
  <c r="DEP393" i="1"/>
  <c r="DEQ393" i="1"/>
  <c r="DER393" i="1"/>
  <c r="DES393" i="1"/>
  <c r="DET393" i="1"/>
  <c r="DEU393" i="1"/>
  <c r="DEV393" i="1"/>
  <c r="DEW393" i="1"/>
  <c r="DEX393" i="1"/>
  <c r="DEY393" i="1"/>
  <c r="DEZ393" i="1"/>
  <c r="DFA393" i="1"/>
  <c r="DFB393" i="1"/>
  <c r="DFC393" i="1"/>
  <c r="DFD393" i="1"/>
  <c r="DFE393" i="1"/>
  <c r="DFF393" i="1"/>
  <c r="DFG393" i="1"/>
  <c r="DFH393" i="1"/>
  <c r="DFI393" i="1"/>
  <c r="DFJ393" i="1"/>
  <c r="DFK393" i="1"/>
  <c r="DFL393" i="1"/>
  <c r="DFM393" i="1"/>
  <c r="DFN393" i="1"/>
  <c r="DFO393" i="1"/>
  <c r="DFP393" i="1"/>
  <c r="DFQ393" i="1"/>
  <c r="DFR393" i="1"/>
  <c r="DFS393" i="1"/>
  <c r="DFT393" i="1"/>
  <c r="DFU393" i="1"/>
  <c r="DFV393" i="1"/>
  <c r="DFW393" i="1"/>
  <c r="DFX393" i="1"/>
  <c r="DFY393" i="1"/>
  <c r="DFZ393" i="1"/>
  <c r="DGA393" i="1"/>
  <c r="DGB393" i="1"/>
  <c r="DGC393" i="1"/>
  <c r="DGD393" i="1"/>
  <c r="DGE393" i="1"/>
  <c r="DGF393" i="1"/>
  <c r="DGG393" i="1"/>
  <c r="DGH393" i="1"/>
  <c r="DGI393" i="1"/>
  <c r="DGJ393" i="1"/>
  <c r="DGK393" i="1"/>
  <c r="DGL393" i="1"/>
  <c r="DGM393" i="1"/>
  <c r="DGN393" i="1"/>
  <c r="DGO393" i="1"/>
  <c r="DGP393" i="1"/>
  <c r="DGQ393" i="1"/>
  <c r="DGR393" i="1"/>
  <c r="DGS393" i="1"/>
  <c r="DGT393" i="1"/>
  <c r="DGU393" i="1"/>
  <c r="DGV393" i="1"/>
  <c r="DGW393" i="1"/>
  <c r="DGX393" i="1"/>
  <c r="DGY393" i="1"/>
  <c r="DGZ393" i="1"/>
  <c r="DHA393" i="1"/>
  <c r="DHB393" i="1"/>
  <c r="DHC393" i="1"/>
  <c r="DHD393" i="1"/>
  <c r="DHE393" i="1"/>
  <c r="DHF393" i="1"/>
  <c r="DHG393" i="1"/>
  <c r="DHH393" i="1"/>
  <c r="DHI393" i="1"/>
  <c r="DHJ393" i="1"/>
  <c r="DHK393" i="1"/>
  <c r="DHL393" i="1"/>
  <c r="DHM393" i="1"/>
  <c r="DHN393" i="1"/>
  <c r="DHO393" i="1"/>
  <c r="DHP393" i="1"/>
  <c r="DHQ393" i="1"/>
  <c r="DHR393" i="1"/>
  <c r="DHS393" i="1"/>
  <c r="DHT393" i="1"/>
  <c r="DHU393" i="1"/>
  <c r="DHV393" i="1"/>
  <c r="DHW393" i="1"/>
  <c r="DHX393" i="1"/>
  <c r="DHY393" i="1"/>
  <c r="DHZ393" i="1"/>
  <c r="DIA393" i="1"/>
  <c r="DIB393" i="1"/>
  <c r="DIC393" i="1"/>
  <c r="DID393" i="1"/>
  <c r="DIE393" i="1"/>
  <c r="DIF393" i="1"/>
  <c r="DIG393" i="1"/>
  <c r="DIH393" i="1"/>
  <c r="DII393" i="1"/>
  <c r="DIJ393" i="1"/>
  <c r="DIK393" i="1"/>
  <c r="DIL393" i="1"/>
  <c r="DIM393" i="1"/>
  <c r="DIN393" i="1"/>
  <c r="DIO393" i="1"/>
  <c r="DIP393" i="1"/>
  <c r="DIQ393" i="1"/>
  <c r="DIR393" i="1"/>
  <c r="DIS393" i="1"/>
  <c r="DIT393" i="1"/>
  <c r="DIU393" i="1"/>
  <c r="DIV393" i="1"/>
  <c r="DIW393" i="1"/>
  <c r="DIX393" i="1"/>
  <c r="DIY393" i="1"/>
  <c r="DIZ393" i="1"/>
  <c r="DJA393" i="1"/>
  <c r="DJB393" i="1"/>
  <c r="DJC393" i="1"/>
  <c r="DJD393" i="1"/>
  <c r="DJE393" i="1"/>
  <c r="DJF393" i="1"/>
  <c r="DJG393" i="1"/>
  <c r="DJH393" i="1"/>
  <c r="DJI393" i="1"/>
  <c r="DJJ393" i="1"/>
  <c r="DJK393" i="1"/>
  <c r="DJL393" i="1"/>
  <c r="DJM393" i="1"/>
  <c r="DJN393" i="1"/>
  <c r="DJO393" i="1"/>
  <c r="DJP393" i="1"/>
  <c r="DJQ393" i="1"/>
  <c r="DJR393" i="1"/>
  <c r="DJS393" i="1"/>
  <c r="DJT393" i="1"/>
  <c r="DJU393" i="1"/>
  <c r="DJV393" i="1"/>
  <c r="DJW393" i="1"/>
  <c r="DJX393" i="1"/>
  <c r="DJY393" i="1"/>
  <c r="DJZ393" i="1"/>
  <c r="DKA393" i="1"/>
  <c r="DKB393" i="1"/>
  <c r="DKC393" i="1"/>
  <c r="DKD393" i="1"/>
  <c r="DKE393" i="1"/>
  <c r="DKF393" i="1"/>
  <c r="DKG393" i="1"/>
  <c r="DKH393" i="1"/>
  <c r="DKI393" i="1"/>
  <c r="DKJ393" i="1"/>
  <c r="DKK393" i="1"/>
  <c r="DKL393" i="1"/>
  <c r="DKM393" i="1"/>
  <c r="DKN393" i="1"/>
  <c r="DKO393" i="1"/>
  <c r="DKP393" i="1"/>
  <c r="DKQ393" i="1"/>
  <c r="DKR393" i="1"/>
  <c r="DKS393" i="1"/>
  <c r="DKT393" i="1"/>
  <c r="DKU393" i="1"/>
  <c r="DKV393" i="1"/>
  <c r="DKW393" i="1"/>
  <c r="DKX393" i="1"/>
  <c r="DKY393" i="1"/>
  <c r="DKZ393" i="1"/>
  <c r="DLA393" i="1"/>
  <c r="DLB393" i="1"/>
  <c r="DLC393" i="1"/>
  <c r="DLD393" i="1"/>
  <c r="DLE393" i="1"/>
  <c r="DLF393" i="1"/>
  <c r="DLG393" i="1"/>
  <c r="DLH393" i="1"/>
  <c r="DLI393" i="1"/>
  <c r="DLJ393" i="1"/>
  <c r="DLK393" i="1"/>
  <c r="DLL393" i="1"/>
  <c r="DLM393" i="1"/>
  <c r="DLN393" i="1"/>
  <c r="DLO393" i="1"/>
  <c r="DLP393" i="1"/>
  <c r="DLQ393" i="1"/>
  <c r="DLR393" i="1"/>
  <c r="DLS393" i="1"/>
  <c r="DLT393" i="1"/>
  <c r="DLU393" i="1"/>
  <c r="DLV393" i="1"/>
  <c r="DLW393" i="1"/>
  <c r="DLX393" i="1"/>
  <c r="DLY393" i="1"/>
  <c r="DLZ393" i="1"/>
  <c r="DMA393" i="1"/>
  <c r="DMB393" i="1"/>
  <c r="DMC393" i="1"/>
  <c r="DMD393" i="1"/>
  <c r="DME393" i="1"/>
  <c r="DMF393" i="1"/>
  <c r="DMG393" i="1"/>
  <c r="DMH393" i="1"/>
  <c r="DMI393" i="1"/>
  <c r="DMJ393" i="1"/>
  <c r="DMK393" i="1"/>
  <c r="DML393" i="1"/>
  <c r="DMM393" i="1"/>
  <c r="DMN393" i="1"/>
  <c r="DMO393" i="1"/>
  <c r="DMP393" i="1"/>
  <c r="DMQ393" i="1"/>
  <c r="DMR393" i="1"/>
  <c r="DMS393" i="1"/>
  <c r="DMT393" i="1"/>
  <c r="DMU393" i="1"/>
  <c r="DMV393" i="1"/>
  <c r="DMW393" i="1"/>
  <c r="DMX393" i="1"/>
  <c r="DMY393" i="1"/>
  <c r="DMZ393" i="1"/>
  <c r="DNA393" i="1"/>
  <c r="DNB393" i="1"/>
  <c r="DNC393" i="1"/>
  <c r="DND393" i="1"/>
  <c r="DNE393" i="1"/>
  <c r="DNF393" i="1"/>
  <c r="DNG393" i="1"/>
  <c r="DNH393" i="1"/>
  <c r="DNI393" i="1"/>
  <c r="DNJ393" i="1"/>
  <c r="DNK393" i="1"/>
  <c r="DNL393" i="1"/>
  <c r="DNM393" i="1"/>
  <c r="DNN393" i="1"/>
  <c r="DNO393" i="1"/>
  <c r="DNP393" i="1"/>
  <c r="DNQ393" i="1"/>
  <c r="DNR393" i="1"/>
  <c r="DNS393" i="1"/>
  <c r="DNT393" i="1"/>
  <c r="DNU393" i="1"/>
  <c r="DNV393" i="1"/>
  <c r="DNW393" i="1"/>
  <c r="DNX393" i="1"/>
  <c r="DNY393" i="1"/>
  <c r="DNZ393" i="1"/>
  <c r="DOA393" i="1"/>
  <c r="DOB393" i="1"/>
  <c r="DOC393" i="1"/>
  <c r="DOD393" i="1"/>
  <c r="DOE393" i="1"/>
  <c r="DOF393" i="1"/>
  <c r="DOG393" i="1"/>
  <c r="DOH393" i="1"/>
  <c r="DOI393" i="1"/>
  <c r="DOJ393" i="1"/>
  <c r="DOK393" i="1"/>
  <c r="DOL393" i="1"/>
  <c r="DOM393" i="1"/>
  <c r="DON393" i="1"/>
  <c r="DOO393" i="1"/>
  <c r="DOP393" i="1"/>
  <c r="DOQ393" i="1"/>
  <c r="DOR393" i="1"/>
  <c r="DOS393" i="1"/>
  <c r="DOT393" i="1"/>
  <c r="DOU393" i="1"/>
  <c r="DOV393" i="1"/>
  <c r="DOW393" i="1"/>
  <c r="DOX393" i="1"/>
  <c r="DOY393" i="1"/>
  <c r="DOZ393" i="1"/>
  <c r="DPA393" i="1"/>
  <c r="DPB393" i="1"/>
  <c r="DPC393" i="1"/>
  <c r="DPD393" i="1"/>
  <c r="DPE393" i="1"/>
  <c r="DPF393" i="1"/>
  <c r="DPG393" i="1"/>
  <c r="DPH393" i="1"/>
  <c r="DPI393" i="1"/>
  <c r="DPJ393" i="1"/>
  <c r="DPK393" i="1"/>
  <c r="DPL393" i="1"/>
  <c r="DPM393" i="1"/>
  <c r="DPN393" i="1"/>
  <c r="DPO393" i="1"/>
  <c r="DPP393" i="1"/>
  <c r="DPQ393" i="1"/>
  <c r="DPR393" i="1"/>
  <c r="DPS393" i="1"/>
  <c r="DPT393" i="1"/>
  <c r="DPU393" i="1"/>
  <c r="DPV393" i="1"/>
  <c r="DPW393" i="1"/>
  <c r="DPX393" i="1"/>
  <c r="DPY393" i="1"/>
  <c r="DPZ393" i="1"/>
  <c r="DQA393" i="1"/>
  <c r="DQB393" i="1"/>
  <c r="DQC393" i="1"/>
  <c r="DQD393" i="1"/>
  <c r="DQE393" i="1"/>
  <c r="DQF393" i="1"/>
  <c r="DQG393" i="1"/>
  <c r="DQH393" i="1"/>
  <c r="DQI393" i="1"/>
  <c r="DQJ393" i="1"/>
  <c r="DQK393" i="1"/>
  <c r="DQL393" i="1"/>
  <c r="DQM393" i="1"/>
  <c r="DQN393" i="1"/>
  <c r="DQO393" i="1"/>
  <c r="DQP393" i="1"/>
  <c r="DQQ393" i="1"/>
  <c r="DQR393" i="1"/>
  <c r="DQS393" i="1"/>
  <c r="DQT393" i="1"/>
  <c r="DQU393" i="1"/>
  <c r="DQV393" i="1"/>
  <c r="DQW393" i="1"/>
  <c r="DQX393" i="1"/>
  <c r="DQY393" i="1"/>
  <c r="DQZ393" i="1"/>
  <c r="DRA393" i="1"/>
  <c r="DRB393" i="1"/>
  <c r="DRC393" i="1"/>
  <c r="DRD393" i="1"/>
  <c r="DRE393" i="1"/>
  <c r="DRF393" i="1"/>
  <c r="DRG393" i="1"/>
  <c r="DRH393" i="1"/>
  <c r="DRI393" i="1"/>
  <c r="DRJ393" i="1"/>
  <c r="DRK393" i="1"/>
  <c r="DRL393" i="1"/>
  <c r="DRM393" i="1"/>
  <c r="DRN393" i="1"/>
  <c r="DRO393" i="1"/>
  <c r="DRP393" i="1"/>
  <c r="DRQ393" i="1"/>
  <c r="DRR393" i="1"/>
  <c r="DRS393" i="1"/>
  <c r="DRT393" i="1"/>
  <c r="DRU393" i="1"/>
  <c r="DRV393" i="1"/>
  <c r="DRW393" i="1"/>
  <c r="DRX393" i="1"/>
  <c r="DRY393" i="1"/>
  <c r="DRZ393" i="1"/>
  <c r="DSA393" i="1"/>
  <c r="DSB393" i="1"/>
  <c r="DSC393" i="1"/>
  <c r="DSD393" i="1"/>
  <c r="DSE393" i="1"/>
  <c r="DSF393" i="1"/>
  <c r="DSG393" i="1"/>
  <c r="DSH393" i="1"/>
  <c r="DSI393" i="1"/>
  <c r="DSJ393" i="1"/>
  <c r="DSK393" i="1"/>
  <c r="DSL393" i="1"/>
  <c r="DSM393" i="1"/>
  <c r="DSN393" i="1"/>
  <c r="DSO393" i="1"/>
  <c r="DSP393" i="1"/>
  <c r="DSQ393" i="1"/>
  <c r="DSR393" i="1"/>
  <c r="DSS393" i="1"/>
  <c r="DST393" i="1"/>
  <c r="DSU393" i="1"/>
  <c r="DSV393" i="1"/>
  <c r="DSW393" i="1"/>
  <c r="DSX393" i="1"/>
  <c r="DSY393" i="1"/>
  <c r="DSZ393" i="1"/>
  <c r="DTA393" i="1"/>
  <c r="DTB393" i="1"/>
  <c r="DTC393" i="1"/>
  <c r="DTD393" i="1"/>
  <c r="DTE393" i="1"/>
  <c r="DTF393" i="1"/>
  <c r="DTG393" i="1"/>
  <c r="DTH393" i="1"/>
  <c r="DTI393" i="1"/>
  <c r="DTJ393" i="1"/>
  <c r="DTK393" i="1"/>
  <c r="DTL393" i="1"/>
  <c r="DTM393" i="1"/>
  <c r="DTN393" i="1"/>
  <c r="DTO393" i="1"/>
  <c r="DTP393" i="1"/>
  <c r="DTQ393" i="1"/>
  <c r="DTR393" i="1"/>
  <c r="DTS393" i="1"/>
  <c r="DTT393" i="1"/>
  <c r="DTU393" i="1"/>
  <c r="DTV393" i="1"/>
  <c r="DTW393" i="1"/>
  <c r="DTX393" i="1"/>
  <c r="DTY393" i="1"/>
  <c r="DTZ393" i="1"/>
  <c r="DUA393" i="1"/>
  <c r="DUB393" i="1"/>
  <c r="DUC393" i="1"/>
  <c r="DUD393" i="1"/>
  <c r="DUE393" i="1"/>
  <c r="DUF393" i="1"/>
  <c r="DUG393" i="1"/>
  <c r="DUH393" i="1"/>
  <c r="DUI393" i="1"/>
  <c r="DUJ393" i="1"/>
  <c r="DUK393" i="1"/>
  <c r="DUL393" i="1"/>
  <c r="DUM393" i="1"/>
  <c r="DUN393" i="1"/>
  <c r="DUO393" i="1"/>
  <c r="DUP393" i="1"/>
  <c r="DUQ393" i="1"/>
  <c r="DUR393" i="1"/>
  <c r="DUS393" i="1"/>
  <c r="DUT393" i="1"/>
  <c r="DUU393" i="1"/>
  <c r="DUV393" i="1"/>
  <c r="DUW393" i="1"/>
  <c r="DUX393" i="1"/>
  <c r="DUY393" i="1"/>
  <c r="DUZ393" i="1"/>
  <c r="DVA393" i="1"/>
  <c r="DVB393" i="1"/>
  <c r="DVC393" i="1"/>
  <c r="DVD393" i="1"/>
  <c r="DVE393" i="1"/>
  <c r="DVF393" i="1"/>
  <c r="DVG393" i="1"/>
  <c r="DVH393" i="1"/>
  <c r="DVI393" i="1"/>
  <c r="DVJ393" i="1"/>
  <c r="DVK393" i="1"/>
  <c r="DVL393" i="1"/>
  <c r="DVM393" i="1"/>
  <c r="DVN393" i="1"/>
  <c r="DVO393" i="1"/>
  <c r="DVP393" i="1"/>
  <c r="DVQ393" i="1"/>
  <c r="DVR393" i="1"/>
  <c r="DVS393" i="1"/>
  <c r="DVT393" i="1"/>
  <c r="DVU393" i="1"/>
  <c r="DVV393" i="1"/>
  <c r="DVW393" i="1"/>
  <c r="DVX393" i="1"/>
  <c r="DVY393" i="1"/>
  <c r="DVZ393" i="1"/>
  <c r="DWA393" i="1"/>
  <c r="DWB393" i="1"/>
  <c r="DWC393" i="1"/>
  <c r="DWD393" i="1"/>
  <c r="DWE393" i="1"/>
  <c r="DWF393" i="1"/>
  <c r="DWG393" i="1"/>
  <c r="DWH393" i="1"/>
  <c r="DWI393" i="1"/>
  <c r="DWJ393" i="1"/>
  <c r="DWK393" i="1"/>
  <c r="DWL393" i="1"/>
  <c r="DWM393" i="1"/>
  <c r="DWN393" i="1"/>
  <c r="DWO393" i="1"/>
  <c r="DWP393" i="1"/>
  <c r="DWQ393" i="1"/>
  <c r="DWR393" i="1"/>
  <c r="DWS393" i="1"/>
  <c r="DWT393" i="1"/>
  <c r="DWU393" i="1"/>
  <c r="DWV393" i="1"/>
  <c r="DWW393" i="1"/>
  <c r="DWX393" i="1"/>
  <c r="DWY393" i="1"/>
  <c r="DWZ393" i="1"/>
  <c r="DXA393" i="1"/>
  <c r="DXB393" i="1"/>
  <c r="DXC393" i="1"/>
  <c r="DXD393" i="1"/>
  <c r="DXE393" i="1"/>
  <c r="DXF393" i="1"/>
  <c r="DXG393" i="1"/>
  <c r="DXH393" i="1"/>
  <c r="DXI393" i="1"/>
  <c r="DXJ393" i="1"/>
  <c r="DXK393" i="1"/>
  <c r="DXL393" i="1"/>
  <c r="DXM393" i="1"/>
  <c r="DXN393" i="1"/>
  <c r="DXO393" i="1"/>
  <c r="DXP393" i="1"/>
  <c r="DXQ393" i="1"/>
  <c r="DXR393" i="1"/>
  <c r="DXS393" i="1"/>
  <c r="DXT393" i="1"/>
  <c r="DXU393" i="1"/>
  <c r="DXV393" i="1"/>
  <c r="DXW393" i="1"/>
  <c r="DXX393" i="1"/>
  <c r="DXY393" i="1"/>
  <c r="DXZ393" i="1"/>
  <c r="DYA393" i="1"/>
  <c r="DYB393" i="1"/>
  <c r="DYC393" i="1"/>
  <c r="DYD393" i="1"/>
  <c r="DYE393" i="1"/>
  <c r="DYF393" i="1"/>
  <c r="DYG393" i="1"/>
  <c r="DYH393" i="1"/>
  <c r="DYI393" i="1"/>
  <c r="DYJ393" i="1"/>
  <c r="DYK393" i="1"/>
  <c r="DYL393" i="1"/>
  <c r="DYM393" i="1"/>
  <c r="DYN393" i="1"/>
  <c r="DYO393" i="1"/>
  <c r="DYP393" i="1"/>
  <c r="DYQ393" i="1"/>
  <c r="DYR393" i="1"/>
  <c r="DYS393" i="1"/>
  <c r="DYT393" i="1"/>
  <c r="DYU393" i="1"/>
  <c r="DYV393" i="1"/>
  <c r="DYW393" i="1"/>
  <c r="DYX393" i="1"/>
  <c r="DYY393" i="1"/>
  <c r="DYZ393" i="1"/>
  <c r="DZA393" i="1"/>
  <c r="DZB393" i="1"/>
  <c r="DZC393" i="1"/>
  <c r="DZD393" i="1"/>
  <c r="DZE393" i="1"/>
  <c r="DZF393" i="1"/>
  <c r="DZG393" i="1"/>
  <c r="DZH393" i="1"/>
  <c r="DZI393" i="1"/>
  <c r="DZJ393" i="1"/>
  <c r="DZK393" i="1"/>
  <c r="DZL393" i="1"/>
  <c r="DZM393" i="1"/>
  <c r="DZN393" i="1"/>
  <c r="DZO393" i="1"/>
  <c r="DZP393" i="1"/>
  <c r="DZQ393" i="1"/>
  <c r="DZR393" i="1"/>
  <c r="DZS393" i="1"/>
  <c r="DZT393" i="1"/>
  <c r="DZU393" i="1"/>
  <c r="DZV393" i="1"/>
  <c r="DZW393" i="1"/>
  <c r="DZX393" i="1"/>
  <c r="DZY393" i="1"/>
  <c r="DZZ393" i="1"/>
  <c r="EAA393" i="1"/>
  <c r="EAB393" i="1"/>
  <c r="EAC393" i="1"/>
  <c r="EAD393" i="1"/>
  <c r="EAE393" i="1"/>
  <c r="EAF393" i="1"/>
  <c r="EAG393" i="1"/>
  <c r="EAH393" i="1"/>
  <c r="EAI393" i="1"/>
  <c r="EAJ393" i="1"/>
  <c r="EAK393" i="1"/>
  <c r="EAL393" i="1"/>
  <c r="EAM393" i="1"/>
  <c r="EAN393" i="1"/>
  <c r="EAO393" i="1"/>
  <c r="EAP393" i="1"/>
  <c r="EAQ393" i="1"/>
  <c r="EAR393" i="1"/>
  <c r="EAS393" i="1"/>
  <c r="EAT393" i="1"/>
  <c r="EAU393" i="1"/>
  <c r="EAV393" i="1"/>
  <c r="EAW393" i="1"/>
  <c r="EAX393" i="1"/>
  <c r="EAY393" i="1"/>
  <c r="EAZ393" i="1"/>
  <c r="EBA393" i="1"/>
  <c r="EBB393" i="1"/>
  <c r="EBC393" i="1"/>
  <c r="EBD393" i="1"/>
  <c r="EBE393" i="1"/>
  <c r="EBF393" i="1"/>
  <c r="EBG393" i="1"/>
  <c r="EBH393" i="1"/>
  <c r="EBI393" i="1"/>
  <c r="EBJ393" i="1"/>
  <c r="EBK393" i="1"/>
  <c r="EBL393" i="1"/>
  <c r="EBM393" i="1"/>
  <c r="EBN393" i="1"/>
  <c r="EBO393" i="1"/>
  <c r="EBP393" i="1"/>
  <c r="EBQ393" i="1"/>
  <c r="EBR393" i="1"/>
  <c r="EBS393" i="1"/>
  <c r="EBT393" i="1"/>
  <c r="EBU393" i="1"/>
  <c r="EBV393" i="1"/>
  <c r="EBW393" i="1"/>
  <c r="EBX393" i="1"/>
  <c r="EBY393" i="1"/>
  <c r="EBZ393" i="1"/>
  <c r="ECA393" i="1"/>
  <c r="ECB393" i="1"/>
  <c r="ECC393" i="1"/>
  <c r="ECD393" i="1"/>
  <c r="ECE393" i="1"/>
  <c r="ECF393" i="1"/>
  <c r="ECG393" i="1"/>
  <c r="ECH393" i="1"/>
  <c r="ECI393" i="1"/>
  <c r="ECJ393" i="1"/>
  <c r="ECK393" i="1"/>
  <c r="ECL393" i="1"/>
  <c r="ECM393" i="1"/>
  <c r="ECN393" i="1"/>
  <c r="ECO393" i="1"/>
  <c r="ECP393" i="1"/>
  <c r="ECQ393" i="1"/>
  <c r="ECR393" i="1"/>
  <c r="ECS393" i="1"/>
  <c r="ECT393" i="1"/>
  <c r="ECU393" i="1"/>
  <c r="ECV393" i="1"/>
  <c r="ECW393" i="1"/>
  <c r="ECX393" i="1"/>
  <c r="ECY393" i="1"/>
  <c r="ECZ393" i="1"/>
  <c r="EDA393" i="1"/>
  <c r="EDB393" i="1"/>
  <c r="EDC393" i="1"/>
  <c r="EDD393" i="1"/>
  <c r="EDE393" i="1"/>
  <c r="EDF393" i="1"/>
  <c r="EDG393" i="1"/>
  <c r="EDH393" i="1"/>
  <c r="EDI393" i="1"/>
  <c r="EDJ393" i="1"/>
  <c r="EDK393" i="1"/>
  <c r="EDL393" i="1"/>
  <c r="EDM393" i="1"/>
  <c r="EDN393" i="1"/>
  <c r="EDO393" i="1"/>
  <c r="EDP393" i="1"/>
  <c r="EDQ393" i="1"/>
  <c r="EDR393" i="1"/>
  <c r="EDS393" i="1"/>
  <c r="EDT393" i="1"/>
  <c r="EDU393" i="1"/>
  <c r="EDV393" i="1"/>
  <c r="EDW393" i="1"/>
  <c r="EDX393" i="1"/>
  <c r="EDY393" i="1"/>
  <c r="EDZ393" i="1"/>
  <c r="EEA393" i="1"/>
  <c r="EEB393" i="1"/>
  <c r="EEC393" i="1"/>
  <c r="EED393" i="1"/>
  <c r="EEE393" i="1"/>
  <c r="EEF393" i="1"/>
  <c r="EEG393" i="1"/>
  <c r="EEH393" i="1"/>
  <c r="EEI393" i="1"/>
  <c r="EEJ393" i="1"/>
  <c r="EEK393" i="1"/>
  <c r="EEL393" i="1"/>
  <c r="EEM393" i="1"/>
  <c r="EEN393" i="1"/>
  <c r="EEO393" i="1"/>
  <c r="EEP393" i="1"/>
  <c r="EEQ393" i="1"/>
  <c r="EER393" i="1"/>
  <c r="EES393" i="1"/>
  <c r="EET393" i="1"/>
  <c r="EEU393" i="1"/>
  <c r="EEV393" i="1"/>
  <c r="EEW393" i="1"/>
  <c r="EEX393" i="1"/>
  <c r="EEY393" i="1"/>
  <c r="EEZ393" i="1"/>
  <c r="EFA393" i="1"/>
  <c r="EFB393" i="1"/>
  <c r="EFC393" i="1"/>
  <c r="EFD393" i="1"/>
  <c r="EFE393" i="1"/>
  <c r="EFF393" i="1"/>
  <c r="EFG393" i="1"/>
  <c r="EFH393" i="1"/>
  <c r="EFI393" i="1"/>
  <c r="EFJ393" i="1"/>
  <c r="EFK393" i="1"/>
  <c r="EFL393" i="1"/>
  <c r="EFM393" i="1"/>
  <c r="EFN393" i="1"/>
  <c r="EFO393" i="1"/>
  <c r="EFP393" i="1"/>
  <c r="EFQ393" i="1"/>
  <c r="EFR393" i="1"/>
  <c r="EFS393" i="1"/>
  <c r="EFT393" i="1"/>
  <c r="EFU393" i="1"/>
  <c r="EFV393" i="1"/>
  <c r="EFW393" i="1"/>
  <c r="EFX393" i="1"/>
  <c r="EFY393" i="1"/>
  <c r="EFZ393" i="1"/>
  <c r="EGA393" i="1"/>
  <c r="EGB393" i="1"/>
  <c r="EGC393" i="1"/>
  <c r="EGD393" i="1"/>
  <c r="EGE393" i="1"/>
  <c r="EGF393" i="1"/>
  <c r="EGG393" i="1"/>
  <c r="EGH393" i="1"/>
  <c r="EGI393" i="1"/>
  <c r="EGJ393" i="1"/>
  <c r="EGK393" i="1"/>
  <c r="EGL393" i="1"/>
  <c r="EGM393" i="1"/>
  <c r="EGN393" i="1"/>
  <c r="EGO393" i="1"/>
  <c r="EGP393" i="1"/>
  <c r="EGQ393" i="1"/>
  <c r="EGR393" i="1"/>
  <c r="EGS393" i="1"/>
  <c r="EGT393" i="1"/>
  <c r="EGU393" i="1"/>
  <c r="EGV393" i="1"/>
  <c r="EGW393" i="1"/>
  <c r="EGX393" i="1"/>
  <c r="EGY393" i="1"/>
  <c r="EGZ393" i="1"/>
  <c r="EHA393" i="1"/>
  <c r="EHB393" i="1"/>
  <c r="EHC393" i="1"/>
  <c r="EHD393" i="1"/>
  <c r="EHE393" i="1"/>
  <c r="EHF393" i="1"/>
  <c r="EHG393" i="1"/>
  <c r="EHH393" i="1"/>
  <c r="EHI393" i="1"/>
  <c r="EHJ393" i="1"/>
  <c r="EHK393" i="1"/>
  <c r="EHL393" i="1"/>
  <c r="EHM393" i="1"/>
  <c r="EHN393" i="1"/>
  <c r="EHO393" i="1"/>
  <c r="EHP393" i="1"/>
  <c r="EHQ393" i="1"/>
  <c r="EHR393" i="1"/>
  <c r="EHS393" i="1"/>
  <c r="EHT393" i="1"/>
  <c r="EHU393" i="1"/>
  <c r="EHV393" i="1"/>
  <c r="EHW393" i="1"/>
  <c r="EHX393" i="1"/>
  <c r="EHY393" i="1"/>
  <c r="EHZ393" i="1"/>
  <c r="EIA393" i="1"/>
  <c r="EIB393" i="1"/>
  <c r="EIC393" i="1"/>
  <c r="EID393" i="1"/>
  <c r="EIE393" i="1"/>
  <c r="EIF393" i="1"/>
  <c r="EIG393" i="1"/>
  <c r="EIH393" i="1"/>
  <c r="EII393" i="1"/>
  <c r="EIJ393" i="1"/>
  <c r="EIK393" i="1"/>
  <c r="EIL393" i="1"/>
  <c r="EIM393" i="1"/>
  <c r="EIN393" i="1"/>
  <c r="EIO393" i="1"/>
  <c r="EIP393" i="1"/>
  <c r="EIQ393" i="1"/>
  <c r="EIR393" i="1"/>
  <c r="EIS393" i="1"/>
  <c r="EIT393" i="1"/>
  <c r="EIU393" i="1"/>
  <c r="EIV393" i="1"/>
  <c r="EIW393" i="1"/>
  <c r="EIX393" i="1"/>
  <c r="EIY393" i="1"/>
  <c r="EIZ393" i="1"/>
  <c r="EJA393" i="1"/>
  <c r="EJB393" i="1"/>
  <c r="EJC393" i="1"/>
  <c r="EJD393" i="1"/>
  <c r="EJE393" i="1"/>
  <c r="EJF393" i="1"/>
  <c r="EJG393" i="1"/>
  <c r="EJH393" i="1"/>
  <c r="EJI393" i="1"/>
  <c r="EJJ393" i="1"/>
  <c r="EJK393" i="1"/>
  <c r="EJL393" i="1"/>
  <c r="EJM393" i="1"/>
  <c r="EJN393" i="1"/>
  <c r="EJO393" i="1"/>
  <c r="EJP393" i="1"/>
  <c r="EJQ393" i="1"/>
  <c r="EJR393" i="1"/>
  <c r="EJS393" i="1"/>
  <c r="EJT393" i="1"/>
  <c r="EJU393" i="1"/>
  <c r="EJV393" i="1"/>
  <c r="EJW393" i="1"/>
  <c r="EJX393" i="1"/>
  <c r="EJY393" i="1"/>
  <c r="EJZ393" i="1"/>
  <c r="EKA393" i="1"/>
  <c r="EKB393" i="1"/>
  <c r="EKC393" i="1"/>
  <c r="EKD393" i="1"/>
  <c r="EKE393" i="1"/>
  <c r="EKF393" i="1"/>
  <c r="EKG393" i="1"/>
  <c r="EKH393" i="1"/>
  <c r="EKI393" i="1"/>
  <c r="EKJ393" i="1"/>
  <c r="EKK393" i="1"/>
  <c r="EKL393" i="1"/>
  <c r="EKM393" i="1"/>
  <c r="EKN393" i="1"/>
  <c r="EKO393" i="1"/>
  <c r="EKP393" i="1"/>
  <c r="EKQ393" i="1"/>
  <c r="EKR393" i="1"/>
  <c r="EKS393" i="1"/>
  <c r="EKT393" i="1"/>
  <c r="EKU393" i="1"/>
  <c r="EKV393" i="1"/>
  <c r="EKW393" i="1"/>
  <c r="EKX393" i="1"/>
  <c r="EKY393" i="1"/>
  <c r="EKZ393" i="1"/>
  <c r="ELA393" i="1"/>
  <c r="ELB393" i="1"/>
  <c r="ELC393" i="1"/>
  <c r="ELD393" i="1"/>
  <c r="ELE393" i="1"/>
  <c r="ELF393" i="1"/>
  <c r="ELG393" i="1"/>
  <c r="ELH393" i="1"/>
  <c r="ELI393" i="1"/>
  <c r="ELJ393" i="1"/>
  <c r="ELK393" i="1"/>
  <c r="ELL393" i="1"/>
  <c r="ELM393" i="1"/>
  <c r="ELN393" i="1"/>
  <c r="ELO393" i="1"/>
  <c r="ELP393" i="1"/>
  <c r="ELQ393" i="1"/>
  <c r="ELR393" i="1"/>
  <c r="ELS393" i="1"/>
  <c r="ELT393" i="1"/>
  <c r="ELU393" i="1"/>
  <c r="ELV393" i="1"/>
  <c r="ELW393" i="1"/>
  <c r="ELX393" i="1"/>
  <c r="ELY393" i="1"/>
  <c r="ELZ393" i="1"/>
  <c r="EMA393" i="1"/>
  <c r="EMB393" i="1"/>
  <c r="EMC393" i="1"/>
  <c r="EMD393" i="1"/>
  <c r="EME393" i="1"/>
  <c r="EMF393" i="1"/>
  <c r="EMG393" i="1"/>
  <c r="EMH393" i="1"/>
  <c r="EMI393" i="1"/>
  <c r="EMJ393" i="1"/>
  <c r="EMK393" i="1"/>
  <c r="EML393" i="1"/>
  <c r="EMM393" i="1"/>
  <c r="EMN393" i="1"/>
  <c r="EMO393" i="1"/>
  <c r="EMP393" i="1"/>
  <c r="EMQ393" i="1"/>
  <c r="EMR393" i="1"/>
  <c r="EMS393" i="1"/>
  <c r="EMT393" i="1"/>
  <c r="EMU393" i="1"/>
  <c r="EMV393" i="1"/>
  <c r="EMW393" i="1"/>
  <c r="EMX393" i="1"/>
  <c r="EMY393" i="1"/>
  <c r="EMZ393" i="1"/>
  <c r="ENA393" i="1"/>
  <c r="ENB393" i="1"/>
  <c r="ENC393" i="1"/>
  <c r="END393" i="1"/>
  <c r="ENE393" i="1"/>
  <c r="ENF393" i="1"/>
  <c r="ENG393" i="1"/>
  <c r="ENH393" i="1"/>
  <c r="ENI393" i="1"/>
  <c r="ENJ393" i="1"/>
  <c r="ENK393" i="1"/>
  <c r="ENL393" i="1"/>
  <c r="ENM393" i="1"/>
  <c r="ENN393" i="1"/>
  <c r="ENO393" i="1"/>
  <c r="ENP393" i="1"/>
  <c r="ENQ393" i="1"/>
  <c r="ENR393" i="1"/>
  <c r="ENS393" i="1"/>
  <c r="ENT393" i="1"/>
  <c r="ENU393" i="1"/>
  <c r="ENV393" i="1"/>
  <c r="ENW393" i="1"/>
  <c r="ENX393" i="1"/>
  <c r="ENY393" i="1"/>
  <c r="ENZ393" i="1"/>
  <c r="EOA393" i="1"/>
  <c r="EOB393" i="1"/>
  <c r="EOC393" i="1"/>
  <c r="EOD393" i="1"/>
  <c r="EOE393" i="1"/>
  <c r="EOF393" i="1"/>
  <c r="EOG393" i="1"/>
  <c r="EOH393" i="1"/>
  <c r="EOI393" i="1"/>
  <c r="EOJ393" i="1"/>
  <c r="EOK393" i="1"/>
  <c r="EOL393" i="1"/>
  <c r="EOM393" i="1"/>
  <c r="EON393" i="1"/>
  <c r="EOO393" i="1"/>
  <c r="EOP393" i="1"/>
  <c r="EOQ393" i="1"/>
  <c r="EOR393" i="1"/>
  <c r="EOS393" i="1"/>
  <c r="EOT393" i="1"/>
  <c r="EOU393" i="1"/>
  <c r="EOV393" i="1"/>
  <c r="EOW393" i="1"/>
  <c r="EOX393" i="1"/>
  <c r="EOY393" i="1"/>
  <c r="EOZ393" i="1"/>
  <c r="EPA393" i="1"/>
  <c r="EPB393" i="1"/>
  <c r="EPC393" i="1"/>
  <c r="EPD393" i="1"/>
  <c r="EPE393" i="1"/>
  <c r="EPF393" i="1"/>
  <c r="EPG393" i="1"/>
  <c r="EPH393" i="1"/>
  <c r="EPI393" i="1"/>
  <c r="EPJ393" i="1"/>
  <c r="EPK393" i="1"/>
  <c r="EPL393" i="1"/>
  <c r="EPM393" i="1"/>
  <c r="EPN393" i="1"/>
  <c r="EPO393" i="1"/>
  <c r="EPP393" i="1"/>
  <c r="EPQ393" i="1"/>
  <c r="EPR393" i="1"/>
  <c r="EPS393" i="1"/>
  <c r="EPT393" i="1"/>
  <c r="EPU393" i="1"/>
  <c r="EPV393" i="1"/>
  <c r="EPW393" i="1"/>
  <c r="EPX393" i="1"/>
  <c r="EPY393" i="1"/>
  <c r="EPZ393" i="1"/>
  <c r="EQA393" i="1"/>
  <c r="EQB393" i="1"/>
  <c r="EQC393" i="1"/>
  <c r="EQD393" i="1"/>
  <c r="EQE393" i="1"/>
  <c r="EQF393" i="1"/>
  <c r="EQG393" i="1"/>
  <c r="EQH393" i="1"/>
  <c r="EQI393" i="1"/>
  <c r="EQJ393" i="1"/>
  <c r="EQK393" i="1"/>
  <c r="EQL393" i="1"/>
  <c r="EQM393" i="1"/>
  <c r="EQN393" i="1"/>
  <c r="EQO393" i="1"/>
  <c r="EQP393" i="1"/>
  <c r="EQQ393" i="1"/>
  <c r="EQR393" i="1"/>
  <c r="EQS393" i="1"/>
  <c r="EQT393" i="1"/>
  <c r="EQU393" i="1"/>
  <c r="EQV393" i="1"/>
  <c r="EQW393" i="1"/>
  <c r="EQX393" i="1"/>
  <c r="EQY393" i="1"/>
  <c r="EQZ393" i="1"/>
  <c r="ERA393" i="1"/>
  <c r="ERB393" i="1"/>
  <c r="ERC393" i="1"/>
  <c r="ERD393" i="1"/>
  <c r="ERE393" i="1"/>
  <c r="ERF393" i="1"/>
  <c r="ERG393" i="1"/>
  <c r="ERH393" i="1"/>
  <c r="ERI393" i="1"/>
  <c r="ERJ393" i="1"/>
  <c r="ERK393" i="1"/>
  <c r="ERL393" i="1"/>
  <c r="ERM393" i="1"/>
  <c r="ERN393" i="1"/>
  <c r="ERO393" i="1"/>
  <c r="ERP393" i="1"/>
  <c r="ERQ393" i="1"/>
  <c r="ERR393" i="1"/>
  <c r="ERS393" i="1"/>
  <c r="ERT393" i="1"/>
  <c r="ERU393" i="1"/>
  <c r="ERV393" i="1"/>
  <c r="ERW393" i="1"/>
  <c r="ERX393" i="1"/>
  <c r="ERY393" i="1"/>
  <c r="ERZ393" i="1"/>
  <c r="ESA393" i="1"/>
  <c r="ESB393" i="1"/>
  <c r="ESC393" i="1"/>
  <c r="ESD393" i="1"/>
  <c r="ESE393" i="1"/>
  <c r="ESF393" i="1"/>
  <c r="ESG393" i="1"/>
  <c r="ESH393" i="1"/>
  <c r="ESI393" i="1"/>
  <c r="ESJ393" i="1"/>
  <c r="ESK393" i="1"/>
  <c r="ESL393" i="1"/>
  <c r="ESM393" i="1"/>
  <c r="ESN393" i="1"/>
  <c r="ESO393" i="1"/>
  <c r="ESP393" i="1"/>
  <c r="ESQ393" i="1"/>
  <c r="ESR393" i="1"/>
  <c r="ESS393" i="1"/>
  <c r="EST393" i="1"/>
  <c r="ESU393" i="1"/>
  <c r="ESV393" i="1"/>
  <c r="ESW393" i="1"/>
  <c r="ESX393" i="1"/>
  <c r="ESY393" i="1"/>
  <c r="ESZ393" i="1"/>
  <c r="ETA393" i="1"/>
  <c r="ETB393" i="1"/>
  <c r="ETC393" i="1"/>
  <c r="ETD393" i="1"/>
  <c r="ETE393" i="1"/>
  <c r="ETF393" i="1"/>
  <c r="ETG393" i="1"/>
  <c r="ETH393" i="1"/>
  <c r="ETI393" i="1"/>
  <c r="ETJ393" i="1"/>
  <c r="ETK393" i="1"/>
  <c r="ETL393" i="1"/>
  <c r="ETM393" i="1"/>
  <c r="ETN393" i="1"/>
  <c r="ETO393" i="1"/>
  <c r="ETP393" i="1"/>
  <c r="ETQ393" i="1"/>
  <c r="ETR393" i="1"/>
  <c r="ETS393" i="1"/>
  <c r="ETT393" i="1"/>
  <c r="ETU393" i="1"/>
  <c r="ETV393" i="1"/>
  <c r="ETW393" i="1"/>
  <c r="ETX393" i="1"/>
  <c r="ETY393" i="1"/>
  <c r="ETZ393" i="1"/>
  <c r="EUA393" i="1"/>
  <c r="EUB393" i="1"/>
  <c r="EUC393" i="1"/>
  <c r="EUD393" i="1"/>
  <c r="EUE393" i="1"/>
  <c r="EUF393" i="1"/>
  <c r="EUG393" i="1"/>
  <c r="EUH393" i="1"/>
  <c r="EUI393" i="1"/>
  <c r="EUJ393" i="1"/>
  <c r="EUK393" i="1"/>
  <c r="EUL393" i="1"/>
  <c r="EUM393" i="1"/>
  <c r="EUN393" i="1"/>
  <c r="EUO393" i="1"/>
  <c r="EUP393" i="1"/>
  <c r="EUQ393" i="1"/>
  <c r="EUR393" i="1"/>
  <c r="EUS393" i="1"/>
  <c r="EUT393" i="1"/>
  <c r="EUU393" i="1"/>
  <c r="EUV393" i="1"/>
  <c r="EUW393" i="1"/>
  <c r="EUX393" i="1"/>
  <c r="EUY393" i="1"/>
  <c r="EUZ393" i="1"/>
  <c r="EVA393" i="1"/>
  <c r="EVB393" i="1"/>
  <c r="EVC393" i="1"/>
  <c r="EVD393" i="1"/>
  <c r="EVE393" i="1"/>
  <c r="EVF393" i="1"/>
  <c r="EVG393" i="1"/>
  <c r="EVH393" i="1"/>
  <c r="EVI393" i="1"/>
  <c r="EVJ393" i="1"/>
  <c r="EVK393" i="1"/>
  <c r="EVL393" i="1"/>
  <c r="EVM393" i="1"/>
  <c r="EVN393" i="1"/>
  <c r="EVO393" i="1"/>
  <c r="EVP393" i="1"/>
  <c r="EVQ393" i="1"/>
  <c r="EVR393" i="1"/>
  <c r="EVS393" i="1"/>
  <c r="EVT393" i="1"/>
  <c r="EVU393" i="1"/>
  <c r="EVV393" i="1"/>
  <c r="EVW393" i="1"/>
  <c r="EVX393" i="1"/>
  <c r="EVY393" i="1"/>
  <c r="EVZ393" i="1"/>
  <c r="EWA393" i="1"/>
  <c r="EWB393" i="1"/>
  <c r="EWC393" i="1"/>
  <c r="EWD393" i="1"/>
  <c r="EWE393" i="1"/>
  <c r="EWF393" i="1"/>
  <c r="EWG393" i="1"/>
  <c r="EWH393" i="1"/>
  <c r="EWI393" i="1"/>
  <c r="EWJ393" i="1"/>
  <c r="EWK393" i="1"/>
  <c r="EWL393" i="1"/>
  <c r="EWM393" i="1"/>
  <c r="EWN393" i="1"/>
  <c r="EWO393" i="1"/>
  <c r="EWP393" i="1"/>
  <c r="EWQ393" i="1"/>
  <c r="EWR393" i="1"/>
  <c r="EWS393" i="1"/>
  <c r="EWT393" i="1"/>
  <c r="EWU393" i="1"/>
  <c r="EWV393" i="1"/>
  <c r="EWW393" i="1"/>
  <c r="EWX393" i="1"/>
  <c r="EWY393" i="1"/>
  <c r="EWZ393" i="1"/>
  <c r="EXA393" i="1"/>
  <c r="EXB393" i="1"/>
  <c r="EXC393" i="1"/>
  <c r="EXD393" i="1"/>
  <c r="EXE393" i="1"/>
  <c r="EXF393" i="1"/>
  <c r="EXG393" i="1"/>
  <c r="EXH393" i="1"/>
  <c r="EXI393" i="1"/>
  <c r="EXJ393" i="1"/>
  <c r="EXK393" i="1"/>
  <c r="EXL393" i="1"/>
  <c r="EXM393" i="1"/>
  <c r="EXN393" i="1"/>
  <c r="EXO393" i="1"/>
  <c r="EXP393" i="1"/>
  <c r="EXQ393" i="1"/>
  <c r="EXR393" i="1"/>
  <c r="EXS393" i="1"/>
  <c r="EXT393" i="1"/>
  <c r="EXU393" i="1"/>
  <c r="EXV393" i="1"/>
  <c r="EXW393" i="1"/>
  <c r="EXX393" i="1"/>
  <c r="EXY393" i="1"/>
  <c r="EXZ393" i="1"/>
  <c r="EYA393" i="1"/>
  <c r="EYB393" i="1"/>
  <c r="EYC393" i="1"/>
  <c r="EYD393" i="1"/>
  <c r="EYE393" i="1"/>
  <c r="EYF393" i="1"/>
  <c r="EYG393" i="1"/>
  <c r="EYH393" i="1"/>
  <c r="EYI393" i="1"/>
  <c r="EYJ393" i="1"/>
  <c r="EYK393" i="1"/>
  <c r="EYL393" i="1"/>
  <c r="EYM393" i="1"/>
  <c r="EYN393" i="1"/>
  <c r="EYO393" i="1"/>
  <c r="EYP393" i="1"/>
  <c r="EYQ393" i="1"/>
  <c r="EYR393" i="1"/>
  <c r="EYS393" i="1"/>
  <c r="EYT393" i="1"/>
  <c r="EYU393" i="1"/>
  <c r="EYV393" i="1"/>
  <c r="EYW393" i="1"/>
  <c r="EYX393" i="1"/>
  <c r="EYY393" i="1"/>
  <c r="EYZ393" i="1"/>
  <c r="EZA393" i="1"/>
  <c r="EZB393" i="1"/>
  <c r="EZC393" i="1"/>
  <c r="EZD393" i="1"/>
  <c r="EZE393" i="1"/>
  <c r="EZF393" i="1"/>
  <c r="EZG393" i="1"/>
  <c r="EZH393" i="1"/>
  <c r="EZI393" i="1"/>
  <c r="EZJ393" i="1"/>
  <c r="EZK393" i="1"/>
  <c r="EZL393" i="1"/>
  <c r="EZM393" i="1"/>
  <c r="EZN393" i="1"/>
  <c r="EZO393" i="1"/>
  <c r="EZP393" i="1"/>
  <c r="EZQ393" i="1"/>
  <c r="EZR393" i="1"/>
  <c r="EZS393" i="1"/>
  <c r="EZT393" i="1"/>
  <c r="EZU393" i="1"/>
  <c r="EZV393" i="1"/>
  <c r="EZW393" i="1"/>
  <c r="EZX393" i="1"/>
  <c r="EZY393" i="1"/>
  <c r="EZZ393" i="1"/>
  <c r="FAA393" i="1"/>
  <c r="FAB393" i="1"/>
  <c r="FAC393" i="1"/>
  <c r="FAD393" i="1"/>
  <c r="FAE393" i="1"/>
  <c r="FAF393" i="1"/>
  <c r="FAG393" i="1"/>
  <c r="FAH393" i="1"/>
  <c r="FAI393" i="1"/>
  <c r="FAJ393" i="1"/>
  <c r="FAK393" i="1"/>
  <c r="FAL393" i="1"/>
  <c r="FAM393" i="1"/>
  <c r="FAN393" i="1"/>
  <c r="FAO393" i="1"/>
  <c r="FAP393" i="1"/>
  <c r="FAQ393" i="1"/>
  <c r="FAR393" i="1"/>
  <c r="FAS393" i="1"/>
  <c r="FAT393" i="1"/>
  <c r="FAU393" i="1"/>
  <c r="FAV393" i="1"/>
  <c r="FAW393" i="1"/>
  <c r="FAX393" i="1"/>
  <c r="FAY393" i="1"/>
  <c r="FAZ393" i="1"/>
  <c r="FBA393" i="1"/>
  <c r="FBB393" i="1"/>
  <c r="FBC393" i="1"/>
  <c r="FBD393" i="1"/>
  <c r="FBE393" i="1"/>
  <c r="FBF393" i="1"/>
  <c r="FBG393" i="1"/>
  <c r="FBH393" i="1"/>
  <c r="FBI393" i="1"/>
  <c r="FBJ393" i="1"/>
  <c r="FBK393" i="1"/>
  <c r="FBL393" i="1"/>
  <c r="FBM393" i="1"/>
  <c r="FBN393" i="1"/>
  <c r="FBO393" i="1"/>
  <c r="FBP393" i="1"/>
  <c r="FBQ393" i="1"/>
  <c r="FBR393" i="1"/>
  <c r="FBS393" i="1"/>
  <c r="FBT393" i="1"/>
  <c r="FBU393" i="1"/>
  <c r="FBV393" i="1"/>
  <c r="FBW393" i="1"/>
  <c r="FBX393" i="1"/>
  <c r="FBY393" i="1"/>
  <c r="FBZ393" i="1"/>
  <c r="FCA393" i="1"/>
  <c r="FCB393" i="1"/>
  <c r="FCC393" i="1"/>
  <c r="FCD393" i="1"/>
  <c r="FCE393" i="1"/>
  <c r="FCF393" i="1"/>
  <c r="FCG393" i="1"/>
  <c r="FCH393" i="1"/>
  <c r="FCI393" i="1"/>
  <c r="FCJ393" i="1"/>
  <c r="FCK393" i="1"/>
  <c r="FCL393" i="1"/>
  <c r="FCM393" i="1"/>
  <c r="FCN393" i="1"/>
  <c r="FCO393" i="1"/>
  <c r="FCP393" i="1"/>
  <c r="FCQ393" i="1"/>
  <c r="FCR393" i="1"/>
  <c r="FCS393" i="1"/>
  <c r="FCT393" i="1"/>
  <c r="FCU393" i="1"/>
  <c r="FCV393" i="1"/>
  <c r="FCW393" i="1"/>
  <c r="FCX393" i="1"/>
  <c r="FCY393" i="1"/>
  <c r="FCZ393" i="1"/>
  <c r="FDA393" i="1"/>
  <c r="FDB393" i="1"/>
  <c r="FDC393" i="1"/>
  <c r="FDD393" i="1"/>
  <c r="FDE393" i="1"/>
  <c r="FDF393" i="1"/>
  <c r="FDG393" i="1"/>
  <c r="FDH393" i="1"/>
  <c r="FDI393" i="1"/>
  <c r="FDJ393" i="1"/>
  <c r="FDK393" i="1"/>
  <c r="FDL393" i="1"/>
  <c r="FDM393" i="1"/>
  <c r="FDN393" i="1"/>
  <c r="FDO393" i="1"/>
  <c r="FDP393" i="1"/>
  <c r="FDQ393" i="1"/>
  <c r="FDR393" i="1"/>
  <c r="FDS393" i="1"/>
  <c r="FDT393" i="1"/>
  <c r="FDU393" i="1"/>
  <c r="FDV393" i="1"/>
  <c r="FDW393" i="1"/>
  <c r="FDX393" i="1"/>
  <c r="FDY393" i="1"/>
  <c r="FDZ393" i="1"/>
  <c r="FEA393" i="1"/>
  <c r="FEB393" i="1"/>
  <c r="FEC393" i="1"/>
  <c r="FED393" i="1"/>
  <c r="FEE393" i="1"/>
  <c r="FEF393" i="1"/>
  <c r="FEG393" i="1"/>
  <c r="FEH393" i="1"/>
  <c r="FEI393" i="1"/>
  <c r="FEJ393" i="1"/>
  <c r="FEK393" i="1"/>
  <c r="FEL393" i="1"/>
  <c r="FEM393" i="1"/>
  <c r="FEN393" i="1"/>
  <c r="FEO393" i="1"/>
  <c r="FEP393" i="1"/>
  <c r="FEQ393" i="1"/>
  <c r="FER393" i="1"/>
  <c r="FES393" i="1"/>
  <c r="FET393" i="1"/>
  <c r="FEU393" i="1"/>
  <c r="FEV393" i="1"/>
  <c r="FEW393" i="1"/>
  <c r="FEX393" i="1"/>
  <c r="FEY393" i="1"/>
  <c r="FEZ393" i="1"/>
  <c r="FFA393" i="1"/>
  <c r="FFB393" i="1"/>
  <c r="FFC393" i="1"/>
  <c r="FFD393" i="1"/>
  <c r="FFE393" i="1"/>
  <c r="FFF393" i="1"/>
  <c r="FFG393" i="1"/>
  <c r="FFH393" i="1"/>
  <c r="FFI393" i="1"/>
  <c r="FFJ393" i="1"/>
  <c r="FFK393" i="1"/>
  <c r="FFL393" i="1"/>
  <c r="FFM393" i="1"/>
  <c r="FFN393" i="1"/>
  <c r="FFO393" i="1"/>
  <c r="FFP393" i="1"/>
  <c r="FFQ393" i="1"/>
  <c r="FFR393" i="1"/>
  <c r="FFS393" i="1"/>
  <c r="FFT393" i="1"/>
  <c r="FFU393" i="1"/>
  <c r="FFV393" i="1"/>
  <c r="FFW393" i="1"/>
  <c r="FFX393" i="1"/>
  <c r="FFY393" i="1"/>
  <c r="FFZ393" i="1"/>
  <c r="FGA393" i="1"/>
  <c r="FGB393" i="1"/>
  <c r="FGC393" i="1"/>
  <c r="FGD393" i="1"/>
  <c r="FGE393" i="1"/>
  <c r="FGF393" i="1"/>
  <c r="FGG393" i="1"/>
  <c r="FGH393" i="1"/>
  <c r="FGI393" i="1"/>
  <c r="FGJ393" i="1"/>
  <c r="FGK393" i="1"/>
  <c r="FGL393" i="1"/>
  <c r="FGM393" i="1"/>
  <c r="FGN393" i="1"/>
  <c r="FGO393" i="1"/>
  <c r="FGP393" i="1"/>
  <c r="FGQ393" i="1"/>
  <c r="FGR393" i="1"/>
  <c r="FGS393" i="1"/>
  <c r="FGT393" i="1"/>
  <c r="FGU393" i="1"/>
  <c r="FGV393" i="1"/>
  <c r="FGW393" i="1"/>
  <c r="FGX393" i="1"/>
  <c r="FGY393" i="1"/>
  <c r="FGZ393" i="1"/>
  <c r="FHA393" i="1"/>
  <c r="FHB393" i="1"/>
  <c r="FHC393" i="1"/>
  <c r="FHD393" i="1"/>
  <c r="FHE393" i="1"/>
  <c r="FHF393" i="1"/>
  <c r="FHG393" i="1"/>
  <c r="FHH393" i="1"/>
  <c r="FHI393" i="1"/>
  <c r="FHJ393" i="1"/>
  <c r="FHK393" i="1"/>
  <c r="FHL393" i="1"/>
  <c r="FHM393" i="1"/>
  <c r="FHN393" i="1"/>
  <c r="FHO393" i="1"/>
  <c r="FHP393" i="1"/>
  <c r="FHQ393" i="1"/>
  <c r="FHR393" i="1"/>
  <c r="FHS393" i="1"/>
  <c r="FHT393" i="1"/>
  <c r="FHU393" i="1"/>
  <c r="FHV393" i="1"/>
  <c r="FHW393" i="1"/>
  <c r="FHX393" i="1"/>
  <c r="FHY393" i="1"/>
  <c r="FHZ393" i="1"/>
  <c r="FIA393" i="1"/>
  <c r="FIB393" i="1"/>
  <c r="FIC393" i="1"/>
  <c r="FID393" i="1"/>
  <c r="FIE393" i="1"/>
  <c r="FIF393" i="1"/>
  <c r="FIG393" i="1"/>
  <c r="FIH393" i="1"/>
  <c r="FII393" i="1"/>
  <c r="FIJ393" i="1"/>
  <c r="FIK393" i="1"/>
  <c r="FIL393" i="1"/>
  <c r="FIM393" i="1"/>
  <c r="FIN393" i="1"/>
  <c r="FIO393" i="1"/>
  <c r="FIP393" i="1"/>
  <c r="FIQ393" i="1"/>
  <c r="FIR393" i="1"/>
  <c r="FIS393" i="1"/>
  <c r="FIT393" i="1"/>
  <c r="FIU393" i="1"/>
  <c r="FIV393" i="1"/>
  <c r="FIW393" i="1"/>
  <c r="FIX393" i="1"/>
  <c r="FIY393" i="1"/>
  <c r="FIZ393" i="1"/>
  <c r="FJA393" i="1"/>
  <c r="FJB393" i="1"/>
  <c r="FJC393" i="1"/>
  <c r="FJD393" i="1"/>
  <c r="FJE393" i="1"/>
  <c r="FJF393" i="1"/>
  <c r="FJG393" i="1"/>
  <c r="FJH393" i="1"/>
  <c r="FJI393" i="1"/>
  <c r="FJJ393" i="1"/>
  <c r="FJK393" i="1"/>
  <c r="FJL393" i="1"/>
  <c r="FJM393" i="1"/>
  <c r="FJN393" i="1"/>
  <c r="FJO393" i="1"/>
  <c r="FJP393" i="1"/>
  <c r="FJQ393" i="1"/>
  <c r="FJR393" i="1"/>
  <c r="FJS393" i="1"/>
  <c r="FJT393" i="1"/>
  <c r="FJU393" i="1"/>
  <c r="FJV393" i="1"/>
  <c r="FJW393" i="1"/>
  <c r="FJX393" i="1"/>
  <c r="FJY393" i="1"/>
  <c r="FJZ393" i="1"/>
  <c r="FKA393" i="1"/>
  <c r="FKB393" i="1"/>
  <c r="FKC393" i="1"/>
  <c r="FKD393" i="1"/>
  <c r="FKE393" i="1"/>
  <c r="FKF393" i="1"/>
  <c r="FKG393" i="1"/>
  <c r="FKH393" i="1"/>
  <c r="FKI393" i="1"/>
  <c r="FKJ393" i="1"/>
  <c r="FKK393" i="1"/>
  <c r="FKL393" i="1"/>
  <c r="FKM393" i="1"/>
  <c r="FKN393" i="1"/>
  <c r="FKO393" i="1"/>
  <c r="FKP393" i="1"/>
  <c r="FKQ393" i="1"/>
  <c r="FKR393" i="1"/>
  <c r="FKS393" i="1"/>
  <c r="FKT393" i="1"/>
  <c r="FKU393" i="1"/>
  <c r="FKV393" i="1"/>
  <c r="FKW393" i="1"/>
  <c r="FKX393" i="1"/>
  <c r="FKY393" i="1"/>
  <c r="FKZ393" i="1"/>
  <c r="FLA393" i="1"/>
  <c r="FLB393" i="1"/>
  <c r="FLC393" i="1"/>
  <c r="FLD393" i="1"/>
  <c r="FLE393" i="1"/>
  <c r="FLF393" i="1"/>
  <c r="FLG393" i="1"/>
  <c r="FLH393" i="1"/>
  <c r="FLI393" i="1"/>
  <c r="FLJ393" i="1"/>
  <c r="FLK393" i="1"/>
  <c r="FLL393" i="1"/>
  <c r="FLM393" i="1"/>
  <c r="FLN393" i="1"/>
  <c r="FLO393" i="1"/>
  <c r="FLP393" i="1"/>
  <c r="FLQ393" i="1"/>
  <c r="FLR393" i="1"/>
  <c r="FLS393" i="1"/>
  <c r="FLT393" i="1"/>
  <c r="FLU393" i="1"/>
  <c r="FLV393" i="1"/>
  <c r="FLW393" i="1"/>
  <c r="FLX393" i="1"/>
  <c r="FLY393" i="1"/>
  <c r="FLZ393" i="1"/>
  <c r="FMA393" i="1"/>
  <c r="FMB393" i="1"/>
  <c r="FMC393" i="1"/>
  <c r="FMD393" i="1"/>
  <c r="FME393" i="1"/>
  <c r="FMF393" i="1"/>
  <c r="FMG393" i="1"/>
  <c r="FMH393" i="1"/>
  <c r="FMI393" i="1"/>
  <c r="FMJ393" i="1"/>
  <c r="FMK393" i="1"/>
  <c r="FML393" i="1"/>
  <c r="FMM393" i="1"/>
  <c r="FMN393" i="1"/>
  <c r="FMO393" i="1"/>
  <c r="FMP393" i="1"/>
  <c r="FMQ393" i="1"/>
  <c r="FMR393" i="1"/>
  <c r="FMS393" i="1"/>
  <c r="FMT393" i="1"/>
  <c r="FMU393" i="1"/>
  <c r="FMV393" i="1"/>
  <c r="FMW393" i="1"/>
  <c r="FMX393" i="1"/>
  <c r="FMY393" i="1"/>
  <c r="FMZ393" i="1"/>
  <c r="FNA393" i="1"/>
  <c r="FNB393" i="1"/>
  <c r="FNC393" i="1"/>
  <c r="FND393" i="1"/>
  <c r="FNE393" i="1"/>
  <c r="FNF393" i="1"/>
  <c r="FNG393" i="1"/>
  <c r="FNH393" i="1"/>
  <c r="FNI393" i="1"/>
  <c r="FNJ393" i="1"/>
  <c r="FNK393" i="1"/>
  <c r="FNL393" i="1"/>
  <c r="FNM393" i="1"/>
  <c r="FNN393" i="1"/>
  <c r="FNO393" i="1"/>
  <c r="FNP393" i="1"/>
  <c r="FNQ393" i="1"/>
  <c r="FNR393" i="1"/>
  <c r="FNS393" i="1"/>
  <c r="FNT393" i="1"/>
  <c r="FNU393" i="1"/>
  <c r="FNV393" i="1"/>
  <c r="FNW393" i="1"/>
  <c r="FNX393" i="1"/>
  <c r="FNY393" i="1"/>
  <c r="FNZ393" i="1"/>
  <c r="FOA393" i="1"/>
  <c r="FOB393" i="1"/>
  <c r="FOC393" i="1"/>
  <c r="FOD393" i="1"/>
  <c r="FOE393" i="1"/>
  <c r="FOF393" i="1"/>
  <c r="FOG393" i="1"/>
  <c r="FOH393" i="1"/>
  <c r="FOI393" i="1"/>
  <c r="FOJ393" i="1"/>
  <c r="FOK393" i="1"/>
  <c r="FOL393" i="1"/>
  <c r="FOM393" i="1"/>
  <c r="FON393" i="1"/>
  <c r="FOO393" i="1"/>
  <c r="FOP393" i="1"/>
  <c r="FOQ393" i="1"/>
  <c r="FOR393" i="1"/>
  <c r="FOS393" i="1"/>
  <c r="FOT393" i="1"/>
  <c r="FOU393" i="1"/>
  <c r="FOV393" i="1"/>
  <c r="FOW393" i="1"/>
  <c r="FOX393" i="1"/>
  <c r="FOY393" i="1"/>
  <c r="FOZ393" i="1"/>
  <c r="FPA393" i="1"/>
  <c r="FPB393" i="1"/>
  <c r="FPC393" i="1"/>
  <c r="FPD393" i="1"/>
  <c r="FPE393" i="1"/>
  <c r="FPF393" i="1"/>
  <c r="FPG393" i="1"/>
  <c r="FPH393" i="1"/>
  <c r="FPI393" i="1"/>
  <c r="FPJ393" i="1"/>
  <c r="FPK393" i="1"/>
  <c r="FPL393" i="1"/>
  <c r="FPM393" i="1"/>
  <c r="FPN393" i="1"/>
  <c r="FPO393" i="1"/>
  <c r="FPP393" i="1"/>
  <c r="FPQ393" i="1"/>
  <c r="FPR393" i="1"/>
  <c r="FPS393" i="1"/>
  <c r="FPT393" i="1"/>
  <c r="FPU393" i="1"/>
  <c r="FPV393" i="1"/>
  <c r="FPW393" i="1"/>
  <c r="FPX393" i="1"/>
  <c r="FPY393" i="1"/>
  <c r="FPZ393" i="1"/>
  <c r="FQA393" i="1"/>
  <c r="FQB393" i="1"/>
  <c r="FQC393" i="1"/>
  <c r="FQD393" i="1"/>
  <c r="FQE393" i="1"/>
  <c r="FQF393" i="1"/>
  <c r="FQG393" i="1"/>
  <c r="FQH393" i="1"/>
  <c r="FQI393" i="1"/>
  <c r="FQJ393" i="1"/>
  <c r="FQK393" i="1"/>
  <c r="FQL393" i="1"/>
  <c r="FQM393" i="1"/>
  <c r="FQN393" i="1"/>
  <c r="FQO393" i="1"/>
  <c r="FQP393" i="1"/>
  <c r="FQQ393" i="1"/>
  <c r="FQR393" i="1"/>
  <c r="FQS393" i="1"/>
  <c r="FQT393" i="1"/>
  <c r="FQU393" i="1"/>
  <c r="FQV393" i="1"/>
  <c r="FQW393" i="1"/>
  <c r="FQX393" i="1"/>
  <c r="FQY393" i="1"/>
  <c r="FQZ393" i="1"/>
  <c r="FRA393" i="1"/>
  <c r="FRB393" i="1"/>
  <c r="FRC393" i="1"/>
  <c r="FRD393" i="1"/>
  <c r="FRE393" i="1"/>
  <c r="FRF393" i="1"/>
  <c r="FRG393" i="1"/>
  <c r="FRH393" i="1"/>
  <c r="FRI393" i="1"/>
  <c r="FRJ393" i="1"/>
  <c r="FRK393" i="1"/>
  <c r="FRL393" i="1"/>
  <c r="FRM393" i="1"/>
  <c r="FRN393" i="1"/>
  <c r="FRO393" i="1"/>
  <c r="FRP393" i="1"/>
  <c r="FRQ393" i="1"/>
  <c r="FRR393" i="1"/>
  <c r="FRS393" i="1"/>
  <c r="FRT393" i="1"/>
  <c r="FRU393" i="1"/>
  <c r="FRV393" i="1"/>
  <c r="FRW393" i="1"/>
  <c r="FRX393" i="1"/>
  <c r="FRY393" i="1"/>
  <c r="FRZ393" i="1"/>
  <c r="FSA393" i="1"/>
  <c r="FSB393" i="1"/>
  <c r="FSC393" i="1"/>
  <c r="FSD393" i="1"/>
  <c r="FSE393" i="1"/>
  <c r="FSF393" i="1"/>
  <c r="FSG393" i="1"/>
  <c r="FSH393" i="1"/>
  <c r="FSI393" i="1"/>
  <c r="FSJ393" i="1"/>
  <c r="FSK393" i="1"/>
  <c r="FSL393" i="1"/>
  <c r="FSM393" i="1"/>
  <c r="FSN393" i="1"/>
  <c r="FSO393" i="1"/>
  <c r="FSP393" i="1"/>
  <c r="FSQ393" i="1"/>
  <c r="FSR393" i="1"/>
  <c r="FSS393" i="1"/>
  <c r="FST393" i="1"/>
  <c r="FSU393" i="1"/>
  <c r="FSV393" i="1"/>
  <c r="FSW393" i="1"/>
  <c r="FSX393" i="1"/>
  <c r="FSY393" i="1"/>
  <c r="FSZ393" i="1"/>
  <c r="FTA393" i="1"/>
  <c r="FTB393" i="1"/>
  <c r="FTC393" i="1"/>
  <c r="FTD393" i="1"/>
  <c r="FTE393" i="1"/>
  <c r="FTF393" i="1"/>
  <c r="FTG393" i="1"/>
  <c r="FTH393" i="1"/>
  <c r="FTI393" i="1"/>
  <c r="FTJ393" i="1"/>
  <c r="FTK393" i="1"/>
  <c r="FTL393" i="1"/>
  <c r="FTM393" i="1"/>
  <c r="FTN393" i="1"/>
  <c r="FTO393" i="1"/>
  <c r="FTP393" i="1"/>
  <c r="FTQ393" i="1"/>
  <c r="FTR393" i="1"/>
  <c r="FTS393" i="1"/>
  <c r="FTT393" i="1"/>
  <c r="FTU393" i="1"/>
  <c r="FTV393" i="1"/>
  <c r="FTW393" i="1"/>
  <c r="FTX393" i="1"/>
  <c r="FTY393" i="1"/>
  <c r="FTZ393" i="1"/>
  <c r="FUA393" i="1"/>
  <c r="FUB393" i="1"/>
  <c r="FUC393" i="1"/>
  <c r="FUD393" i="1"/>
  <c r="FUE393" i="1"/>
  <c r="FUF393" i="1"/>
  <c r="FUG393" i="1"/>
  <c r="FUH393" i="1"/>
  <c r="FUI393" i="1"/>
  <c r="FUJ393" i="1"/>
  <c r="FUK393" i="1"/>
  <c r="FUL393" i="1"/>
  <c r="FUM393" i="1"/>
  <c r="FUN393" i="1"/>
  <c r="FUO393" i="1"/>
  <c r="FUP393" i="1"/>
  <c r="FUQ393" i="1"/>
  <c r="FUR393" i="1"/>
  <c r="FUS393" i="1"/>
  <c r="FUT393" i="1"/>
  <c r="FUU393" i="1"/>
  <c r="FUV393" i="1"/>
  <c r="FUW393" i="1"/>
  <c r="FUX393" i="1"/>
  <c r="FUY393" i="1"/>
  <c r="FUZ393" i="1"/>
  <c r="FVA393" i="1"/>
  <c r="FVB393" i="1"/>
  <c r="FVC393" i="1"/>
  <c r="FVD393" i="1"/>
  <c r="FVE393" i="1"/>
  <c r="FVF393" i="1"/>
  <c r="FVG393" i="1"/>
  <c r="FVH393" i="1"/>
  <c r="FVI393" i="1"/>
  <c r="FVJ393" i="1"/>
  <c r="FVK393" i="1"/>
  <c r="FVL393" i="1"/>
  <c r="FVM393" i="1"/>
  <c r="FVN393" i="1"/>
  <c r="FVO393" i="1"/>
  <c r="FVP393" i="1"/>
  <c r="FVQ393" i="1"/>
  <c r="FVR393" i="1"/>
  <c r="FVS393" i="1"/>
  <c r="FVT393" i="1"/>
  <c r="FVU393" i="1"/>
  <c r="FVV393" i="1"/>
  <c r="FVW393" i="1"/>
  <c r="FVX393" i="1"/>
  <c r="FVY393" i="1"/>
  <c r="FVZ393" i="1"/>
  <c r="FWA393" i="1"/>
  <c r="FWB393" i="1"/>
  <c r="FWC393" i="1"/>
  <c r="FWD393" i="1"/>
  <c r="FWE393" i="1"/>
  <c r="FWF393" i="1"/>
  <c r="FWG393" i="1"/>
  <c r="FWH393" i="1"/>
  <c r="FWI393" i="1"/>
  <c r="FWJ393" i="1"/>
  <c r="FWK393" i="1"/>
  <c r="FWL393" i="1"/>
  <c r="FWM393" i="1"/>
  <c r="FWN393" i="1"/>
  <c r="FWO393" i="1"/>
  <c r="FWP393" i="1"/>
  <c r="FWQ393" i="1"/>
  <c r="FWR393" i="1"/>
  <c r="FWS393" i="1"/>
  <c r="FWT393" i="1"/>
  <c r="FWU393" i="1"/>
  <c r="FWV393" i="1"/>
  <c r="FWW393" i="1"/>
  <c r="FWX393" i="1"/>
  <c r="FWY393" i="1"/>
  <c r="FWZ393" i="1"/>
  <c r="FXA393" i="1"/>
  <c r="FXB393" i="1"/>
  <c r="FXC393" i="1"/>
  <c r="FXD393" i="1"/>
  <c r="FXE393" i="1"/>
  <c r="FXF393" i="1"/>
  <c r="FXG393" i="1"/>
  <c r="FXH393" i="1"/>
  <c r="FXI393" i="1"/>
  <c r="FXJ393" i="1"/>
  <c r="FXK393" i="1"/>
  <c r="FXL393" i="1"/>
  <c r="FXM393" i="1"/>
  <c r="FXN393" i="1"/>
  <c r="FXO393" i="1"/>
  <c r="FXP393" i="1"/>
  <c r="FXQ393" i="1"/>
  <c r="FXR393" i="1"/>
  <c r="FXS393" i="1"/>
  <c r="FXT393" i="1"/>
  <c r="FXU393" i="1"/>
  <c r="FXV393" i="1"/>
  <c r="FXW393" i="1"/>
  <c r="FXX393" i="1"/>
  <c r="FXY393" i="1"/>
  <c r="FXZ393" i="1"/>
  <c r="FYA393" i="1"/>
  <c r="FYB393" i="1"/>
  <c r="FYC393" i="1"/>
  <c r="FYD393" i="1"/>
  <c r="FYE393" i="1"/>
  <c r="FYF393" i="1"/>
  <c r="FYG393" i="1"/>
  <c r="FYH393" i="1"/>
  <c r="FYI393" i="1"/>
  <c r="FYJ393" i="1"/>
  <c r="FYK393" i="1"/>
  <c r="FYL393" i="1"/>
  <c r="FYM393" i="1"/>
  <c r="FYN393" i="1"/>
  <c r="FYO393" i="1"/>
  <c r="FYP393" i="1"/>
  <c r="FYQ393" i="1"/>
  <c r="FYR393" i="1"/>
  <c r="FYS393" i="1"/>
  <c r="FYT393" i="1"/>
  <c r="FYU393" i="1"/>
  <c r="FYV393" i="1"/>
  <c r="FYW393" i="1"/>
  <c r="FYX393" i="1"/>
  <c r="FYY393" i="1"/>
  <c r="FYZ393" i="1"/>
  <c r="FZA393" i="1"/>
  <c r="FZB393" i="1"/>
  <c r="FZC393" i="1"/>
  <c r="FZD393" i="1"/>
  <c r="FZE393" i="1"/>
  <c r="FZF393" i="1"/>
  <c r="FZG393" i="1"/>
  <c r="FZH393" i="1"/>
  <c r="FZI393" i="1"/>
  <c r="FZJ393" i="1"/>
  <c r="FZK393" i="1"/>
  <c r="FZL393" i="1"/>
  <c r="FZM393" i="1"/>
  <c r="FZN393" i="1"/>
  <c r="FZO393" i="1"/>
  <c r="FZP393" i="1"/>
  <c r="FZQ393" i="1"/>
  <c r="FZR393" i="1"/>
  <c r="FZS393" i="1"/>
  <c r="FZT393" i="1"/>
  <c r="FZU393" i="1"/>
  <c r="FZV393" i="1"/>
  <c r="FZW393" i="1"/>
  <c r="FZX393" i="1"/>
  <c r="FZY393" i="1"/>
  <c r="FZZ393" i="1"/>
  <c r="GAA393" i="1"/>
  <c r="GAB393" i="1"/>
  <c r="GAC393" i="1"/>
  <c r="GAD393" i="1"/>
  <c r="GAE393" i="1"/>
  <c r="GAF393" i="1"/>
  <c r="GAG393" i="1"/>
  <c r="GAH393" i="1"/>
  <c r="GAI393" i="1"/>
  <c r="GAJ393" i="1"/>
  <c r="GAK393" i="1"/>
  <c r="GAL393" i="1"/>
  <c r="GAM393" i="1"/>
  <c r="GAN393" i="1"/>
  <c r="GAO393" i="1"/>
  <c r="GAP393" i="1"/>
  <c r="GAQ393" i="1"/>
  <c r="GAR393" i="1"/>
  <c r="GAS393" i="1"/>
  <c r="GAT393" i="1"/>
  <c r="GAU393" i="1"/>
  <c r="GAV393" i="1"/>
  <c r="GAW393" i="1"/>
  <c r="GAX393" i="1"/>
  <c r="GAY393" i="1"/>
  <c r="GAZ393" i="1"/>
  <c r="GBA393" i="1"/>
  <c r="GBB393" i="1"/>
  <c r="GBC393" i="1"/>
  <c r="GBD393" i="1"/>
  <c r="GBE393" i="1"/>
  <c r="GBF393" i="1"/>
  <c r="GBG393" i="1"/>
  <c r="GBH393" i="1"/>
  <c r="GBI393" i="1"/>
  <c r="GBJ393" i="1"/>
  <c r="GBK393" i="1"/>
  <c r="GBL393" i="1"/>
  <c r="GBM393" i="1"/>
  <c r="GBN393" i="1"/>
  <c r="GBO393" i="1"/>
  <c r="GBP393" i="1"/>
  <c r="GBQ393" i="1"/>
  <c r="GBR393" i="1"/>
  <c r="GBS393" i="1"/>
  <c r="GBT393" i="1"/>
  <c r="GBU393" i="1"/>
  <c r="GBV393" i="1"/>
  <c r="GBW393" i="1"/>
  <c r="GBX393" i="1"/>
  <c r="GBY393" i="1"/>
  <c r="GBZ393" i="1"/>
  <c r="GCA393" i="1"/>
  <c r="GCB393" i="1"/>
  <c r="GCC393" i="1"/>
  <c r="GCD393" i="1"/>
  <c r="GCE393" i="1"/>
  <c r="GCF393" i="1"/>
  <c r="GCG393" i="1"/>
  <c r="GCH393" i="1"/>
  <c r="GCI393" i="1"/>
  <c r="GCJ393" i="1"/>
  <c r="GCK393" i="1"/>
  <c r="GCL393" i="1"/>
  <c r="GCM393" i="1"/>
  <c r="GCN393" i="1"/>
  <c r="GCO393" i="1"/>
  <c r="GCP393" i="1"/>
  <c r="GCQ393" i="1"/>
  <c r="GCR393" i="1"/>
  <c r="GCS393" i="1"/>
  <c r="GCT393" i="1"/>
  <c r="GCU393" i="1"/>
  <c r="GCV393" i="1"/>
  <c r="GCW393" i="1"/>
  <c r="GCX393" i="1"/>
  <c r="GCY393" i="1"/>
  <c r="GCZ393" i="1"/>
  <c r="GDA393" i="1"/>
  <c r="GDB393" i="1"/>
  <c r="GDC393" i="1"/>
  <c r="GDD393" i="1"/>
  <c r="GDE393" i="1"/>
  <c r="GDF393" i="1"/>
  <c r="GDG393" i="1"/>
  <c r="GDH393" i="1"/>
  <c r="GDI393" i="1"/>
  <c r="GDJ393" i="1"/>
  <c r="GDK393" i="1"/>
  <c r="GDL393" i="1"/>
  <c r="GDM393" i="1"/>
  <c r="GDN393" i="1"/>
  <c r="GDO393" i="1"/>
  <c r="GDP393" i="1"/>
  <c r="GDQ393" i="1"/>
  <c r="GDR393" i="1"/>
  <c r="GDS393" i="1"/>
  <c r="GDT393" i="1"/>
  <c r="GDU393" i="1"/>
  <c r="GDV393" i="1"/>
  <c r="GDW393" i="1"/>
  <c r="GDX393" i="1"/>
  <c r="GDY393" i="1"/>
  <c r="GDZ393" i="1"/>
  <c r="GEA393" i="1"/>
  <c r="GEB393" i="1"/>
  <c r="GEC393" i="1"/>
  <c r="GED393" i="1"/>
  <c r="GEE393" i="1"/>
  <c r="GEF393" i="1"/>
  <c r="GEG393" i="1"/>
  <c r="GEH393" i="1"/>
  <c r="GEI393" i="1"/>
  <c r="GEJ393" i="1"/>
  <c r="GEK393" i="1"/>
  <c r="GEL393" i="1"/>
  <c r="GEM393" i="1"/>
  <c r="GEN393" i="1"/>
  <c r="GEO393" i="1"/>
  <c r="GEP393" i="1"/>
  <c r="GEQ393" i="1"/>
  <c r="GER393" i="1"/>
  <c r="GES393" i="1"/>
  <c r="GET393" i="1"/>
  <c r="GEU393" i="1"/>
  <c r="GEV393" i="1"/>
  <c r="GEW393" i="1"/>
  <c r="GEX393" i="1"/>
  <c r="GEY393" i="1"/>
  <c r="GEZ393" i="1"/>
  <c r="GFA393" i="1"/>
  <c r="GFB393" i="1"/>
  <c r="GFC393" i="1"/>
  <c r="GFD393" i="1"/>
  <c r="GFE393" i="1"/>
  <c r="GFF393" i="1"/>
  <c r="GFG393" i="1"/>
  <c r="GFH393" i="1"/>
  <c r="GFI393" i="1"/>
  <c r="GFJ393" i="1"/>
  <c r="GFK393" i="1"/>
  <c r="GFL393" i="1"/>
  <c r="GFM393" i="1"/>
  <c r="GFN393" i="1"/>
  <c r="GFO393" i="1"/>
  <c r="GFP393" i="1"/>
  <c r="GFQ393" i="1"/>
  <c r="GFR393" i="1"/>
  <c r="GFS393" i="1"/>
  <c r="GFT393" i="1"/>
  <c r="GFU393" i="1"/>
  <c r="GFV393" i="1"/>
  <c r="GFW393" i="1"/>
  <c r="GFX393" i="1"/>
  <c r="GFY393" i="1"/>
  <c r="GFZ393" i="1"/>
  <c r="GGA393" i="1"/>
  <c r="GGB393" i="1"/>
  <c r="GGC393" i="1"/>
  <c r="GGD393" i="1"/>
  <c r="GGE393" i="1"/>
  <c r="GGF393" i="1"/>
  <c r="GGG393" i="1"/>
  <c r="GGH393" i="1"/>
  <c r="GGI393" i="1"/>
  <c r="GGJ393" i="1"/>
  <c r="GGK393" i="1"/>
  <c r="GGL393" i="1"/>
  <c r="GGM393" i="1"/>
  <c r="GGN393" i="1"/>
  <c r="GGO393" i="1"/>
  <c r="GGP393" i="1"/>
  <c r="GGQ393" i="1"/>
  <c r="GGR393" i="1"/>
  <c r="GGS393" i="1"/>
  <c r="GGT393" i="1"/>
  <c r="GGU393" i="1"/>
  <c r="GGV393" i="1"/>
  <c r="GGW393" i="1"/>
  <c r="GGX393" i="1"/>
  <c r="GGY393" i="1"/>
  <c r="GGZ393" i="1"/>
  <c r="GHA393" i="1"/>
  <c r="GHB393" i="1"/>
  <c r="GHC393" i="1"/>
  <c r="GHD393" i="1"/>
  <c r="GHE393" i="1"/>
  <c r="GHF393" i="1"/>
  <c r="GHG393" i="1"/>
  <c r="GHH393" i="1"/>
  <c r="GHI393" i="1"/>
  <c r="GHJ393" i="1"/>
  <c r="GHK393" i="1"/>
  <c r="GHL393" i="1"/>
  <c r="GHM393" i="1"/>
  <c r="GHN393" i="1"/>
  <c r="GHO393" i="1"/>
  <c r="GHP393" i="1"/>
  <c r="GHQ393" i="1"/>
  <c r="GHR393" i="1"/>
  <c r="GHS393" i="1"/>
  <c r="GHT393" i="1"/>
  <c r="GHU393" i="1"/>
  <c r="GHV393" i="1"/>
  <c r="GHW393" i="1"/>
  <c r="GHX393" i="1"/>
  <c r="GHY393" i="1"/>
  <c r="GHZ393" i="1"/>
  <c r="GIA393" i="1"/>
  <c r="GIB393" i="1"/>
  <c r="GIC393" i="1"/>
  <c r="GID393" i="1"/>
  <c r="GIE393" i="1"/>
  <c r="GIF393" i="1"/>
  <c r="GIG393" i="1"/>
  <c r="GIH393" i="1"/>
  <c r="GII393" i="1"/>
  <c r="GIJ393" i="1"/>
  <c r="GIK393" i="1"/>
  <c r="GIL393" i="1"/>
  <c r="GIM393" i="1"/>
  <c r="GIN393" i="1"/>
  <c r="GIO393" i="1"/>
  <c r="GIP393" i="1"/>
  <c r="GIQ393" i="1"/>
  <c r="GIR393" i="1"/>
  <c r="GIS393" i="1"/>
  <c r="GIT393" i="1"/>
  <c r="GIU393" i="1"/>
  <c r="GIV393" i="1"/>
  <c r="GIW393" i="1"/>
  <c r="GIX393" i="1"/>
  <c r="GIY393" i="1"/>
  <c r="GIZ393" i="1"/>
  <c r="GJA393" i="1"/>
  <c r="GJB393" i="1"/>
  <c r="GJC393" i="1"/>
  <c r="GJD393" i="1"/>
  <c r="GJE393" i="1"/>
  <c r="GJF393" i="1"/>
  <c r="GJG393" i="1"/>
  <c r="GJH393" i="1"/>
  <c r="GJI393" i="1"/>
  <c r="GJJ393" i="1"/>
  <c r="GJK393" i="1"/>
  <c r="GJL393" i="1"/>
  <c r="GJM393" i="1"/>
  <c r="GJN393" i="1"/>
  <c r="GJO393" i="1"/>
  <c r="GJP393" i="1"/>
  <c r="GJQ393" i="1"/>
  <c r="GJR393" i="1"/>
  <c r="GJS393" i="1"/>
  <c r="GJT393" i="1"/>
  <c r="GJU393" i="1"/>
  <c r="GJV393" i="1"/>
  <c r="GJW393" i="1"/>
  <c r="GJX393" i="1"/>
  <c r="GJY393" i="1"/>
  <c r="GJZ393" i="1"/>
  <c r="GKA393" i="1"/>
  <c r="GKB393" i="1"/>
  <c r="GKC393" i="1"/>
  <c r="GKD393" i="1"/>
  <c r="GKE393" i="1"/>
  <c r="GKF393" i="1"/>
  <c r="GKG393" i="1"/>
  <c r="GKH393" i="1"/>
  <c r="GKI393" i="1"/>
  <c r="GKJ393" i="1"/>
  <c r="GKK393" i="1"/>
  <c r="GKL393" i="1"/>
  <c r="GKM393" i="1"/>
  <c r="GKN393" i="1"/>
  <c r="GKO393" i="1"/>
  <c r="GKP393" i="1"/>
  <c r="GKQ393" i="1"/>
  <c r="GKR393" i="1"/>
  <c r="GKS393" i="1"/>
  <c r="GKT393" i="1"/>
  <c r="GKU393" i="1"/>
  <c r="GKV393" i="1"/>
  <c r="GKW393" i="1"/>
  <c r="GKX393" i="1"/>
  <c r="GKY393" i="1"/>
  <c r="GKZ393" i="1"/>
  <c r="GLA393" i="1"/>
  <c r="GLB393" i="1"/>
  <c r="GLC393" i="1"/>
  <c r="GLD393" i="1"/>
  <c r="GLE393" i="1"/>
  <c r="GLF393" i="1"/>
  <c r="GLG393" i="1"/>
  <c r="GLH393" i="1"/>
  <c r="GLI393" i="1"/>
  <c r="GLJ393" i="1"/>
  <c r="GLK393" i="1"/>
  <c r="GLL393" i="1"/>
  <c r="GLM393" i="1"/>
  <c r="GLN393" i="1"/>
  <c r="GLO393" i="1"/>
  <c r="GLP393" i="1"/>
  <c r="GLQ393" i="1"/>
  <c r="GLR393" i="1"/>
  <c r="GLS393" i="1"/>
  <c r="GLT393" i="1"/>
  <c r="GLU393" i="1"/>
  <c r="GLV393" i="1"/>
  <c r="GLW393" i="1"/>
  <c r="GLX393" i="1"/>
  <c r="GLY393" i="1"/>
  <c r="GLZ393" i="1"/>
  <c r="GMA393" i="1"/>
  <c r="GMB393" i="1"/>
  <c r="GMC393" i="1"/>
  <c r="GMD393" i="1"/>
  <c r="GME393" i="1"/>
  <c r="GMF393" i="1"/>
  <c r="GMG393" i="1"/>
  <c r="GMH393" i="1"/>
  <c r="GMI393" i="1"/>
  <c r="GMJ393" i="1"/>
  <c r="GMK393" i="1"/>
  <c r="GML393" i="1"/>
  <c r="GMM393" i="1"/>
  <c r="GMN393" i="1"/>
  <c r="GMO393" i="1"/>
  <c r="GMP393" i="1"/>
  <c r="GMQ393" i="1"/>
  <c r="GMR393" i="1"/>
  <c r="GMS393" i="1"/>
  <c r="GMT393" i="1"/>
  <c r="GMU393" i="1"/>
  <c r="GMV393" i="1"/>
  <c r="GMW393" i="1"/>
  <c r="GMX393" i="1"/>
  <c r="GMY393" i="1"/>
  <c r="GMZ393" i="1"/>
  <c r="GNA393" i="1"/>
  <c r="GNB393" i="1"/>
  <c r="GNC393" i="1"/>
  <c r="GND393" i="1"/>
  <c r="GNE393" i="1"/>
  <c r="GNF393" i="1"/>
  <c r="GNG393" i="1"/>
  <c r="GNH393" i="1"/>
  <c r="GNI393" i="1"/>
  <c r="GNJ393" i="1"/>
  <c r="GNK393" i="1"/>
  <c r="GNL393" i="1"/>
  <c r="GNM393" i="1"/>
  <c r="GNN393" i="1"/>
  <c r="GNO393" i="1"/>
  <c r="GNP393" i="1"/>
  <c r="GNQ393" i="1"/>
  <c r="GNR393" i="1"/>
  <c r="GNS393" i="1"/>
  <c r="GNT393" i="1"/>
  <c r="GNU393" i="1"/>
  <c r="GNV393" i="1"/>
  <c r="GNW393" i="1"/>
  <c r="GNX393" i="1"/>
  <c r="GNY393" i="1"/>
  <c r="GNZ393" i="1"/>
  <c r="GOA393" i="1"/>
  <c r="GOB393" i="1"/>
  <c r="GOC393" i="1"/>
  <c r="GOD393" i="1"/>
  <c r="GOE393" i="1"/>
  <c r="GOF393" i="1"/>
  <c r="GOG393" i="1"/>
  <c r="GOH393" i="1"/>
  <c r="GOI393" i="1"/>
  <c r="GOJ393" i="1"/>
  <c r="GOK393" i="1"/>
  <c r="GOL393" i="1"/>
  <c r="GOM393" i="1"/>
  <c r="GON393" i="1"/>
  <c r="GOO393" i="1"/>
  <c r="GOP393" i="1"/>
  <c r="GOQ393" i="1"/>
  <c r="GOR393" i="1"/>
  <c r="GOS393" i="1"/>
  <c r="GOT393" i="1"/>
  <c r="GOU393" i="1"/>
  <c r="GOV393" i="1"/>
  <c r="GOW393" i="1"/>
  <c r="GOX393" i="1"/>
  <c r="GOY393" i="1"/>
  <c r="GOZ393" i="1"/>
  <c r="GPA393" i="1"/>
  <c r="GPB393" i="1"/>
  <c r="GPC393" i="1"/>
  <c r="GPD393" i="1"/>
  <c r="GPE393" i="1"/>
  <c r="GPF393" i="1"/>
  <c r="GPG393" i="1"/>
  <c r="GPH393" i="1"/>
  <c r="GPI393" i="1"/>
  <c r="GPJ393" i="1"/>
  <c r="GPK393" i="1"/>
  <c r="GPL393" i="1"/>
  <c r="GPM393" i="1"/>
  <c r="GPN393" i="1"/>
  <c r="GPO393" i="1"/>
  <c r="GPP393" i="1"/>
  <c r="GPQ393" i="1"/>
  <c r="GPR393" i="1"/>
  <c r="GPS393" i="1"/>
  <c r="GPT393" i="1"/>
  <c r="GPU393" i="1"/>
  <c r="GPV393" i="1"/>
  <c r="GPW393" i="1"/>
  <c r="GPX393" i="1"/>
  <c r="GPY393" i="1"/>
  <c r="GPZ393" i="1"/>
  <c r="GQA393" i="1"/>
  <c r="GQB393" i="1"/>
  <c r="GQC393" i="1"/>
  <c r="GQD393" i="1"/>
  <c r="GQE393" i="1"/>
  <c r="GQF393" i="1"/>
  <c r="GQG393" i="1"/>
  <c r="GQH393" i="1"/>
  <c r="GQI393" i="1"/>
  <c r="GQJ393" i="1"/>
  <c r="GQK393" i="1"/>
  <c r="GQL393" i="1"/>
  <c r="GQM393" i="1"/>
  <c r="GQN393" i="1"/>
  <c r="GQO393" i="1"/>
  <c r="GQP393" i="1"/>
  <c r="GQQ393" i="1"/>
  <c r="GQR393" i="1"/>
  <c r="GQS393" i="1"/>
  <c r="GQT393" i="1"/>
  <c r="GQU393" i="1"/>
  <c r="GQV393" i="1"/>
  <c r="GQW393" i="1"/>
  <c r="GQX393" i="1"/>
  <c r="GQY393" i="1"/>
  <c r="GQZ393" i="1"/>
  <c r="GRA393" i="1"/>
  <c r="GRB393" i="1"/>
  <c r="GRC393" i="1"/>
  <c r="GRD393" i="1"/>
  <c r="GRE393" i="1"/>
  <c r="GRF393" i="1"/>
  <c r="GRG393" i="1"/>
  <c r="GRH393" i="1"/>
  <c r="GRI393" i="1"/>
  <c r="GRJ393" i="1"/>
  <c r="GRK393" i="1"/>
  <c r="GRL393" i="1"/>
  <c r="GRM393" i="1"/>
  <c r="GRN393" i="1"/>
  <c r="GRO393" i="1"/>
  <c r="GRP393" i="1"/>
  <c r="GRQ393" i="1"/>
  <c r="GRR393" i="1"/>
  <c r="GRS393" i="1"/>
  <c r="GRT393" i="1"/>
  <c r="GRU393" i="1"/>
  <c r="GRV393" i="1"/>
  <c r="GRW393" i="1"/>
  <c r="GRX393" i="1"/>
  <c r="GRY393" i="1"/>
  <c r="GRZ393" i="1"/>
  <c r="GSA393" i="1"/>
  <c r="GSB393" i="1"/>
  <c r="GSC393" i="1"/>
  <c r="GSD393" i="1"/>
  <c r="GSE393" i="1"/>
  <c r="GSF393" i="1"/>
  <c r="GSG393" i="1"/>
  <c r="GSH393" i="1"/>
  <c r="GSI393" i="1"/>
  <c r="GSJ393" i="1"/>
  <c r="GSK393" i="1"/>
  <c r="GSL393" i="1"/>
  <c r="GSM393" i="1"/>
  <c r="GSN393" i="1"/>
  <c r="GSO393" i="1"/>
  <c r="GSP393" i="1"/>
  <c r="GSQ393" i="1"/>
  <c r="GSR393" i="1"/>
  <c r="GSS393" i="1"/>
  <c r="GST393" i="1"/>
  <c r="GSU393" i="1"/>
  <c r="GSV393" i="1"/>
  <c r="GSW393" i="1"/>
  <c r="GSX393" i="1"/>
  <c r="GSY393" i="1"/>
  <c r="GSZ393" i="1"/>
  <c r="GTA393" i="1"/>
  <c r="GTB393" i="1"/>
  <c r="GTC393" i="1"/>
  <c r="GTD393" i="1"/>
  <c r="GTE393" i="1"/>
  <c r="GTF393" i="1"/>
  <c r="GTG393" i="1"/>
  <c r="GTH393" i="1"/>
  <c r="GTI393" i="1"/>
  <c r="GTJ393" i="1"/>
  <c r="GTK393" i="1"/>
  <c r="GTL393" i="1"/>
  <c r="GTM393" i="1"/>
  <c r="GTN393" i="1"/>
  <c r="GTO393" i="1"/>
  <c r="GTP393" i="1"/>
  <c r="GTQ393" i="1"/>
  <c r="GTR393" i="1"/>
  <c r="GTS393" i="1"/>
  <c r="GTT393" i="1"/>
  <c r="GTU393" i="1"/>
  <c r="GTV393" i="1"/>
  <c r="GTW393" i="1"/>
  <c r="GTX393" i="1"/>
  <c r="GTY393" i="1"/>
  <c r="GTZ393" i="1"/>
  <c r="GUA393" i="1"/>
  <c r="GUB393" i="1"/>
  <c r="GUC393" i="1"/>
  <c r="GUD393" i="1"/>
  <c r="GUE393" i="1"/>
  <c r="GUF393" i="1"/>
  <c r="GUG393" i="1"/>
  <c r="GUH393" i="1"/>
  <c r="GUI393" i="1"/>
  <c r="GUJ393" i="1"/>
  <c r="GUK393" i="1"/>
  <c r="GUL393" i="1"/>
  <c r="GUM393" i="1"/>
  <c r="GUN393" i="1"/>
  <c r="GUO393" i="1"/>
  <c r="GUP393" i="1"/>
  <c r="GUQ393" i="1"/>
  <c r="GUR393" i="1"/>
  <c r="GUS393" i="1"/>
  <c r="GUT393" i="1"/>
  <c r="GUU393" i="1"/>
  <c r="GUV393" i="1"/>
  <c r="GUW393" i="1"/>
  <c r="GUX393" i="1"/>
  <c r="GUY393" i="1"/>
  <c r="GUZ393" i="1"/>
  <c r="GVA393" i="1"/>
  <c r="GVB393" i="1"/>
  <c r="GVC393" i="1"/>
  <c r="GVD393" i="1"/>
  <c r="GVE393" i="1"/>
  <c r="GVF393" i="1"/>
  <c r="GVG393" i="1"/>
  <c r="GVH393" i="1"/>
  <c r="GVI393" i="1"/>
  <c r="GVJ393" i="1"/>
  <c r="GVK393" i="1"/>
  <c r="GVL393" i="1"/>
  <c r="GVM393" i="1"/>
  <c r="GVN393" i="1"/>
  <c r="GVO393" i="1"/>
  <c r="GVP393" i="1"/>
  <c r="GVQ393" i="1"/>
  <c r="GVR393" i="1"/>
  <c r="GVS393" i="1"/>
  <c r="GVT393" i="1"/>
  <c r="GVU393" i="1"/>
  <c r="GVV393" i="1"/>
  <c r="GVW393" i="1"/>
  <c r="GVX393" i="1"/>
  <c r="GVY393" i="1"/>
  <c r="GVZ393" i="1"/>
  <c r="GWA393" i="1"/>
  <c r="GWB393" i="1"/>
  <c r="GWC393" i="1"/>
  <c r="GWD393" i="1"/>
  <c r="GWE393" i="1"/>
  <c r="GWF393" i="1"/>
  <c r="GWG393" i="1"/>
  <c r="GWH393" i="1"/>
  <c r="GWI393" i="1"/>
  <c r="GWJ393" i="1"/>
  <c r="GWK393" i="1"/>
  <c r="GWL393" i="1"/>
  <c r="GWM393" i="1"/>
  <c r="GWN393" i="1"/>
  <c r="GWO393" i="1"/>
  <c r="GWP393" i="1"/>
  <c r="GWQ393" i="1"/>
  <c r="GWR393" i="1"/>
  <c r="GWS393" i="1"/>
  <c r="GWT393" i="1"/>
  <c r="GWU393" i="1"/>
  <c r="GWV393" i="1"/>
  <c r="GWW393" i="1"/>
  <c r="GWX393" i="1"/>
  <c r="GWY393" i="1"/>
  <c r="GWZ393" i="1"/>
  <c r="GXA393" i="1"/>
  <c r="GXB393" i="1"/>
  <c r="GXC393" i="1"/>
  <c r="GXD393" i="1"/>
  <c r="GXE393" i="1"/>
  <c r="GXF393" i="1"/>
  <c r="GXG393" i="1"/>
  <c r="GXH393" i="1"/>
  <c r="GXI393" i="1"/>
  <c r="GXJ393" i="1"/>
  <c r="GXK393" i="1"/>
  <c r="GXL393" i="1"/>
  <c r="GXM393" i="1"/>
  <c r="GXN393" i="1"/>
  <c r="GXO393" i="1"/>
  <c r="GXP393" i="1"/>
  <c r="GXQ393" i="1"/>
  <c r="GXR393" i="1"/>
  <c r="GXS393" i="1"/>
  <c r="GXT393" i="1"/>
  <c r="GXU393" i="1"/>
  <c r="GXV393" i="1"/>
  <c r="GXW393" i="1"/>
  <c r="GXX393" i="1"/>
  <c r="GXY393" i="1"/>
  <c r="GXZ393" i="1"/>
  <c r="GYA393" i="1"/>
  <c r="GYB393" i="1"/>
  <c r="GYC393" i="1"/>
  <c r="GYD393" i="1"/>
  <c r="GYE393" i="1"/>
  <c r="GYF393" i="1"/>
  <c r="GYG393" i="1"/>
  <c r="GYH393" i="1"/>
  <c r="GYI393" i="1"/>
  <c r="GYJ393" i="1"/>
  <c r="GYK393" i="1"/>
  <c r="GYL393" i="1"/>
  <c r="GYM393" i="1"/>
  <c r="GYN393" i="1"/>
  <c r="GYO393" i="1"/>
  <c r="GYP393" i="1"/>
  <c r="GYQ393" i="1"/>
  <c r="GYR393" i="1"/>
  <c r="GYS393" i="1"/>
  <c r="GYT393" i="1"/>
  <c r="GYU393" i="1"/>
  <c r="GYV393" i="1"/>
  <c r="GYW393" i="1"/>
  <c r="GYX393" i="1"/>
  <c r="GYY393" i="1"/>
  <c r="GYZ393" i="1"/>
  <c r="GZA393" i="1"/>
  <c r="GZB393" i="1"/>
  <c r="GZC393" i="1"/>
  <c r="GZD393" i="1"/>
  <c r="GZE393" i="1"/>
  <c r="GZF393" i="1"/>
  <c r="GZG393" i="1"/>
  <c r="GZH393" i="1"/>
  <c r="GZI393" i="1"/>
  <c r="GZJ393" i="1"/>
  <c r="GZK393" i="1"/>
  <c r="GZL393" i="1"/>
  <c r="GZM393" i="1"/>
  <c r="GZN393" i="1"/>
  <c r="GZO393" i="1"/>
  <c r="GZP393" i="1"/>
  <c r="GZQ393" i="1"/>
  <c r="GZR393" i="1"/>
  <c r="GZS393" i="1"/>
  <c r="GZT393" i="1"/>
  <c r="GZU393" i="1"/>
  <c r="GZV393" i="1"/>
  <c r="GZW393" i="1"/>
  <c r="GZX393" i="1"/>
  <c r="GZY393" i="1"/>
  <c r="GZZ393" i="1"/>
  <c r="HAA393" i="1"/>
  <c r="HAB393" i="1"/>
  <c r="HAC393" i="1"/>
  <c r="HAD393" i="1"/>
  <c r="HAE393" i="1"/>
  <c r="HAF393" i="1"/>
  <c r="HAG393" i="1"/>
  <c r="HAH393" i="1"/>
  <c r="HAI393" i="1"/>
  <c r="HAJ393" i="1"/>
  <c r="HAK393" i="1"/>
  <c r="HAL393" i="1"/>
  <c r="HAM393" i="1"/>
  <c r="HAN393" i="1"/>
  <c r="HAO393" i="1"/>
  <c r="HAP393" i="1"/>
  <c r="HAQ393" i="1"/>
  <c r="HAR393" i="1"/>
  <c r="HAS393" i="1"/>
  <c r="HAT393" i="1"/>
  <c r="HAU393" i="1"/>
  <c r="HAV393" i="1"/>
  <c r="HAW393" i="1"/>
  <c r="HAX393" i="1"/>
  <c r="HAY393" i="1"/>
  <c r="HAZ393" i="1"/>
  <c r="HBA393" i="1"/>
  <c r="HBB393" i="1"/>
  <c r="HBC393" i="1"/>
  <c r="HBD393" i="1"/>
  <c r="HBE393" i="1"/>
  <c r="HBF393" i="1"/>
  <c r="HBG393" i="1"/>
  <c r="HBH393" i="1"/>
  <c r="HBI393" i="1"/>
  <c r="HBJ393" i="1"/>
  <c r="HBK393" i="1"/>
  <c r="HBL393" i="1"/>
  <c r="HBM393" i="1"/>
  <c r="HBN393" i="1"/>
  <c r="HBO393" i="1"/>
  <c r="HBP393" i="1"/>
  <c r="HBQ393" i="1"/>
  <c r="HBR393" i="1"/>
  <c r="HBS393" i="1"/>
  <c r="HBT393" i="1"/>
  <c r="HBU393" i="1"/>
  <c r="HBV393" i="1"/>
  <c r="HBW393" i="1"/>
  <c r="HBX393" i="1"/>
  <c r="HBY393" i="1"/>
  <c r="HBZ393" i="1"/>
  <c r="HCA393" i="1"/>
  <c r="HCB393" i="1"/>
  <c r="HCC393" i="1"/>
  <c r="HCD393" i="1"/>
  <c r="HCE393" i="1"/>
  <c r="HCF393" i="1"/>
  <c r="HCG393" i="1"/>
  <c r="HCH393" i="1"/>
  <c r="HCI393" i="1"/>
  <c r="HCJ393" i="1"/>
  <c r="HCK393" i="1"/>
  <c r="HCL393" i="1"/>
  <c r="HCM393" i="1"/>
  <c r="HCN393" i="1"/>
  <c r="HCO393" i="1"/>
  <c r="HCP393" i="1"/>
  <c r="HCQ393" i="1"/>
  <c r="HCR393" i="1"/>
  <c r="HCS393" i="1"/>
  <c r="HCT393" i="1"/>
  <c r="HCU393" i="1"/>
  <c r="HCV393" i="1"/>
  <c r="HCW393" i="1"/>
  <c r="HCX393" i="1"/>
  <c r="HCY393" i="1"/>
  <c r="HCZ393" i="1"/>
  <c r="HDA393" i="1"/>
  <c r="HDB393" i="1"/>
  <c r="HDC393" i="1"/>
  <c r="HDD393" i="1"/>
  <c r="HDE393" i="1"/>
  <c r="HDF393" i="1"/>
  <c r="HDG393" i="1"/>
  <c r="HDH393" i="1"/>
  <c r="HDI393" i="1"/>
  <c r="HDJ393" i="1"/>
  <c r="HDK393" i="1"/>
  <c r="HDL393" i="1"/>
  <c r="HDM393" i="1"/>
  <c r="HDN393" i="1"/>
  <c r="HDO393" i="1"/>
  <c r="HDP393" i="1"/>
  <c r="HDQ393" i="1"/>
  <c r="HDR393" i="1"/>
  <c r="HDS393" i="1"/>
  <c r="HDT393" i="1"/>
  <c r="HDU393" i="1"/>
  <c r="HDV393" i="1"/>
  <c r="HDW393" i="1"/>
  <c r="HDX393" i="1"/>
  <c r="HDY393" i="1"/>
  <c r="HDZ393" i="1"/>
  <c r="HEA393" i="1"/>
  <c r="HEB393" i="1"/>
  <c r="HEC393" i="1"/>
  <c r="HED393" i="1"/>
  <c r="HEE393" i="1"/>
  <c r="HEF393" i="1"/>
  <c r="HEG393" i="1"/>
  <c r="HEH393" i="1"/>
  <c r="HEI393" i="1"/>
  <c r="HEJ393" i="1"/>
  <c r="HEK393" i="1"/>
  <c r="HEL393" i="1"/>
  <c r="HEM393" i="1"/>
  <c r="HEN393" i="1"/>
  <c r="HEO393" i="1"/>
  <c r="HEP393" i="1"/>
  <c r="HEQ393" i="1"/>
  <c r="HER393" i="1"/>
  <c r="HES393" i="1"/>
  <c r="HET393" i="1"/>
  <c r="HEU393" i="1"/>
  <c r="HEV393" i="1"/>
  <c r="HEW393" i="1"/>
  <c r="HEX393" i="1"/>
  <c r="HEY393" i="1"/>
  <c r="HEZ393" i="1"/>
  <c r="HFA393" i="1"/>
  <c r="HFB393" i="1"/>
  <c r="HFC393" i="1"/>
  <c r="HFD393" i="1"/>
  <c r="HFE393" i="1"/>
  <c r="HFF393" i="1"/>
  <c r="HFG393" i="1"/>
  <c r="HFH393" i="1"/>
  <c r="HFI393" i="1"/>
  <c r="HFJ393" i="1"/>
  <c r="HFK393" i="1"/>
  <c r="HFL393" i="1"/>
  <c r="HFM393" i="1"/>
  <c r="HFN393" i="1"/>
  <c r="HFO393" i="1"/>
  <c r="HFP393" i="1"/>
  <c r="HFQ393" i="1"/>
  <c r="HFR393" i="1"/>
  <c r="HFS393" i="1"/>
  <c r="HFT393" i="1"/>
  <c r="HFU393" i="1"/>
  <c r="HFV393" i="1"/>
  <c r="HFW393" i="1"/>
  <c r="HFX393" i="1"/>
  <c r="HFY393" i="1"/>
  <c r="HFZ393" i="1"/>
  <c r="HGA393" i="1"/>
  <c r="HGB393" i="1"/>
  <c r="HGC393" i="1"/>
  <c r="HGD393" i="1"/>
  <c r="HGE393" i="1"/>
  <c r="HGF393" i="1"/>
  <c r="HGG393" i="1"/>
  <c r="HGH393" i="1"/>
  <c r="HGI393" i="1"/>
  <c r="HGJ393" i="1"/>
  <c r="HGK393" i="1"/>
  <c r="HGL393" i="1"/>
  <c r="HGM393" i="1"/>
  <c r="HGN393" i="1"/>
  <c r="HGO393" i="1"/>
  <c r="HGP393" i="1"/>
  <c r="HGQ393" i="1"/>
  <c r="HGR393" i="1"/>
  <c r="HGS393" i="1"/>
  <c r="HGT393" i="1"/>
  <c r="HGU393" i="1"/>
  <c r="HGV393" i="1"/>
  <c r="HGW393" i="1"/>
  <c r="HGX393" i="1"/>
  <c r="HGY393" i="1"/>
  <c r="HGZ393" i="1"/>
  <c r="HHA393" i="1"/>
  <c r="HHB393" i="1"/>
  <c r="HHC393" i="1"/>
  <c r="HHD393" i="1"/>
  <c r="HHE393" i="1"/>
  <c r="HHF393" i="1"/>
  <c r="HHG393" i="1"/>
  <c r="HHH393" i="1"/>
  <c r="HHI393" i="1"/>
  <c r="HHJ393" i="1"/>
  <c r="HHK393" i="1"/>
  <c r="HHL393" i="1"/>
  <c r="HHM393" i="1"/>
  <c r="HHN393" i="1"/>
  <c r="HHO393" i="1"/>
  <c r="HHP393" i="1"/>
  <c r="HHQ393" i="1"/>
  <c r="HHR393" i="1"/>
  <c r="HHS393" i="1"/>
  <c r="HHT393" i="1"/>
  <c r="HHU393" i="1"/>
  <c r="HHV393" i="1"/>
  <c r="HHW393" i="1"/>
  <c r="HHX393" i="1"/>
  <c r="HHY393" i="1"/>
  <c r="HHZ393" i="1"/>
  <c r="HIA393" i="1"/>
  <c r="HIB393" i="1"/>
  <c r="HIC393" i="1"/>
  <c r="HID393" i="1"/>
  <c r="HIE393" i="1"/>
  <c r="HIF393" i="1"/>
  <c r="HIG393" i="1"/>
  <c r="HIH393" i="1"/>
  <c r="HII393" i="1"/>
  <c r="HIJ393" i="1"/>
  <c r="HIK393" i="1"/>
  <c r="HIL393" i="1"/>
  <c r="HIM393" i="1"/>
  <c r="HIN393" i="1"/>
  <c r="HIO393" i="1"/>
  <c r="HIP393" i="1"/>
  <c r="HIQ393" i="1"/>
  <c r="HIR393" i="1"/>
  <c r="HIS393" i="1"/>
  <c r="HIT393" i="1"/>
  <c r="HIU393" i="1"/>
  <c r="HIV393" i="1"/>
  <c r="HIW393" i="1"/>
  <c r="HIX393" i="1"/>
  <c r="HIY393" i="1"/>
  <c r="HIZ393" i="1"/>
  <c r="HJA393" i="1"/>
  <c r="HJB393" i="1"/>
  <c r="HJC393" i="1"/>
  <c r="HJD393" i="1"/>
  <c r="HJE393" i="1"/>
  <c r="HJF393" i="1"/>
  <c r="HJG393" i="1"/>
  <c r="HJH393" i="1"/>
  <c r="HJI393" i="1"/>
  <c r="HJJ393" i="1"/>
  <c r="HJK393" i="1"/>
  <c r="HJL393" i="1"/>
  <c r="HJM393" i="1"/>
  <c r="HJN393" i="1"/>
  <c r="HJO393" i="1"/>
  <c r="HJP393" i="1"/>
  <c r="HJQ393" i="1"/>
  <c r="HJR393" i="1"/>
  <c r="HJS393" i="1"/>
  <c r="HJT393" i="1"/>
  <c r="HJU393" i="1"/>
  <c r="HJV393" i="1"/>
  <c r="HJW393" i="1"/>
  <c r="HJX393" i="1"/>
  <c r="HJY393" i="1"/>
  <c r="HJZ393" i="1"/>
  <c r="HKA393" i="1"/>
  <c r="HKB393" i="1"/>
  <c r="HKC393" i="1"/>
  <c r="HKD393" i="1"/>
  <c r="HKE393" i="1"/>
  <c r="HKF393" i="1"/>
  <c r="HKG393" i="1"/>
  <c r="HKH393" i="1"/>
  <c r="HKI393" i="1"/>
  <c r="HKJ393" i="1"/>
  <c r="HKK393" i="1"/>
  <c r="HKL393" i="1"/>
  <c r="HKM393" i="1"/>
  <c r="HKN393" i="1"/>
  <c r="HKO393" i="1"/>
  <c r="HKP393" i="1"/>
  <c r="HKQ393" i="1"/>
  <c r="HKR393" i="1"/>
  <c r="HKS393" i="1"/>
  <c r="HKT393" i="1"/>
  <c r="HKU393" i="1"/>
  <c r="HKV393" i="1"/>
  <c r="HKW393" i="1"/>
  <c r="HKX393" i="1"/>
  <c r="HKY393" i="1"/>
  <c r="HKZ393" i="1"/>
  <c r="HLA393" i="1"/>
  <c r="HLB393" i="1"/>
  <c r="HLC393" i="1"/>
  <c r="HLD393" i="1"/>
  <c r="HLE393" i="1"/>
  <c r="HLF393" i="1"/>
  <c r="HLG393" i="1"/>
  <c r="HLH393" i="1"/>
  <c r="HLI393" i="1"/>
  <c r="HLJ393" i="1"/>
  <c r="HLK393" i="1"/>
  <c r="HLL393" i="1"/>
  <c r="HLM393" i="1"/>
  <c r="HLN393" i="1"/>
  <c r="HLO393" i="1"/>
  <c r="HLP393" i="1"/>
  <c r="HLQ393" i="1"/>
  <c r="HLR393" i="1"/>
  <c r="HLS393" i="1"/>
  <c r="HLT393" i="1"/>
  <c r="HLU393" i="1"/>
  <c r="HLV393" i="1"/>
  <c r="HLW393" i="1"/>
  <c r="HLX393" i="1"/>
  <c r="HLY393" i="1"/>
  <c r="HLZ393" i="1"/>
  <c r="HMA393" i="1"/>
  <c r="HMB393" i="1"/>
  <c r="HMC393" i="1"/>
  <c r="HMD393" i="1"/>
  <c r="HME393" i="1"/>
  <c r="HMF393" i="1"/>
  <c r="HMG393" i="1"/>
  <c r="HMH393" i="1"/>
  <c r="HMI393" i="1"/>
  <c r="HMJ393" i="1"/>
  <c r="HMK393" i="1"/>
  <c r="HML393" i="1"/>
  <c r="HMM393" i="1"/>
  <c r="HMN393" i="1"/>
  <c r="HMO393" i="1"/>
  <c r="HMP393" i="1"/>
  <c r="HMQ393" i="1"/>
  <c r="HMR393" i="1"/>
  <c r="HMS393" i="1"/>
  <c r="HMT393" i="1"/>
  <c r="HMU393" i="1"/>
  <c r="HMV393" i="1"/>
  <c r="HMW393" i="1"/>
  <c r="HMX393" i="1"/>
  <c r="HMY393" i="1"/>
  <c r="HMZ393" i="1"/>
  <c r="HNA393" i="1"/>
  <c r="HNB393" i="1"/>
  <c r="HNC393" i="1"/>
  <c r="HND393" i="1"/>
  <c r="HNE393" i="1"/>
  <c r="HNF393" i="1"/>
  <c r="HNG393" i="1"/>
  <c r="HNH393" i="1"/>
  <c r="HNI393" i="1"/>
  <c r="HNJ393" i="1"/>
  <c r="HNK393" i="1"/>
  <c r="HNL393" i="1"/>
  <c r="HNM393" i="1"/>
  <c r="HNN393" i="1"/>
  <c r="HNO393" i="1"/>
  <c r="HNP393" i="1"/>
  <c r="HNQ393" i="1"/>
  <c r="HNR393" i="1"/>
  <c r="HNS393" i="1"/>
  <c r="HNT393" i="1"/>
  <c r="HNU393" i="1"/>
  <c r="HNV393" i="1"/>
  <c r="HNW393" i="1"/>
  <c r="HNX393" i="1"/>
  <c r="HNY393" i="1"/>
  <c r="HNZ393" i="1"/>
  <c r="HOA393" i="1"/>
  <c r="HOB393" i="1"/>
  <c r="HOC393" i="1"/>
  <c r="HOD393" i="1"/>
  <c r="HOE393" i="1"/>
  <c r="HOF393" i="1"/>
  <c r="HOG393" i="1"/>
  <c r="HOH393" i="1"/>
  <c r="HOI393" i="1"/>
  <c r="HOJ393" i="1"/>
  <c r="HOK393" i="1"/>
  <c r="HOL393" i="1"/>
  <c r="HOM393" i="1"/>
  <c r="HON393" i="1"/>
  <c r="HOO393" i="1"/>
  <c r="HOP393" i="1"/>
  <c r="HOQ393" i="1"/>
  <c r="HOR393" i="1"/>
  <c r="HOS393" i="1"/>
  <c r="HOT393" i="1"/>
  <c r="HOU393" i="1"/>
  <c r="HOV393" i="1"/>
  <c r="HOW393" i="1"/>
  <c r="HOX393" i="1"/>
  <c r="HOY393" i="1"/>
  <c r="HOZ393" i="1"/>
  <c r="HPA393" i="1"/>
  <c r="HPB393" i="1"/>
  <c r="HPC393" i="1"/>
  <c r="HPD393" i="1"/>
  <c r="HPE393" i="1"/>
  <c r="HPF393" i="1"/>
  <c r="HPG393" i="1"/>
  <c r="HPH393" i="1"/>
  <c r="HPI393" i="1"/>
  <c r="HPJ393" i="1"/>
  <c r="HPK393" i="1"/>
  <c r="HPL393" i="1"/>
  <c r="HPM393" i="1"/>
  <c r="HPN393" i="1"/>
  <c r="HPO393" i="1"/>
  <c r="HPP393" i="1"/>
  <c r="HPQ393" i="1"/>
  <c r="HPR393" i="1"/>
  <c r="HPS393" i="1"/>
  <c r="HPT393" i="1"/>
  <c r="HPU393" i="1"/>
  <c r="HPV393" i="1"/>
  <c r="HPW393" i="1"/>
  <c r="HPX393" i="1"/>
  <c r="HPY393" i="1"/>
  <c r="HPZ393" i="1"/>
  <c r="HQA393" i="1"/>
  <c r="HQB393" i="1"/>
  <c r="HQC393" i="1"/>
  <c r="HQD393" i="1"/>
  <c r="HQE393" i="1"/>
  <c r="HQF393" i="1"/>
  <c r="HQG393" i="1"/>
  <c r="HQH393" i="1"/>
  <c r="HQI393" i="1"/>
  <c r="HQJ393" i="1"/>
  <c r="HQK393" i="1"/>
  <c r="HQL393" i="1"/>
  <c r="HQM393" i="1"/>
  <c r="HQN393" i="1"/>
  <c r="HQO393" i="1"/>
  <c r="HQP393" i="1"/>
  <c r="HQQ393" i="1"/>
  <c r="HQR393" i="1"/>
  <c r="HQS393" i="1"/>
  <c r="HQT393" i="1"/>
  <c r="HQU393" i="1"/>
  <c r="HQV393" i="1"/>
  <c r="HQW393" i="1"/>
  <c r="HQX393" i="1"/>
  <c r="HQY393" i="1"/>
  <c r="HQZ393" i="1"/>
  <c r="HRA393" i="1"/>
  <c r="HRB393" i="1"/>
  <c r="HRC393" i="1"/>
  <c r="HRD393" i="1"/>
  <c r="HRE393" i="1"/>
  <c r="HRF393" i="1"/>
  <c r="HRG393" i="1"/>
  <c r="HRH393" i="1"/>
  <c r="HRI393" i="1"/>
  <c r="HRJ393" i="1"/>
  <c r="HRK393" i="1"/>
  <c r="HRL393" i="1"/>
  <c r="HRM393" i="1"/>
  <c r="HRN393" i="1"/>
  <c r="HRO393" i="1"/>
  <c r="HRP393" i="1"/>
  <c r="HRQ393" i="1"/>
  <c r="HRR393" i="1"/>
  <c r="HRS393" i="1"/>
  <c r="HRT393" i="1"/>
  <c r="HRU393" i="1"/>
  <c r="HRV393" i="1"/>
  <c r="HRW393" i="1"/>
  <c r="HRX393" i="1"/>
  <c r="HRY393" i="1"/>
  <c r="HRZ393" i="1"/>
  <c r="HSA393" i="1"/>
  <c r="HSB393" i="1"/>
  <c r="HSC393" i="1"/>
  <c r="HSD393" i="1"/>
  <c r="HSE393" i="1"/>
  <c r="HSF393" i="1"/>
  <c r="HSG393" i="1"/>
  <c r="HSH393" i="1"/>
  <c r="HSI393" i="1"/>
  <c r="HSJ393" i="1"/>
  <c r="HSK393" i="1"/>
  <c r="HSL393" i="1"/>
  <c r="HSM393" i="1"/>
  <c r="HSN393" i="1"/>
  <c r="HSO393" i="1"/>
  <c r="HSP393" i="1"/>
  <c r="HSQ393" i="1"/>
  <c r="HSR393" i="1"/>
  <c r="HSS393" i="1"/>
  <c r="HST393" i="1"/>
  <c r="HSU393" i="1"/>
  <c r="HSV393" i="1"/>
  <c r="HSW393" i="1"/>
  <c r="HSX393" i="1"/>
  <c r="HSY393" i="1"/>
  <c r="HSZ393" i="1"/>
  <c r="HTA393" i="1"/>
  <c r="HTB393" i="1"/>
  <c r="HTC393" i="1"/>
  <c r="HTD393" i="1"/>
  <c r="HTE393" i="1"/>
  <c r="HTF393" i="1"/>
  <c r="HTG393" i="1"/>
  <c r="HTH393" i="1"/>
  <c r="HTI393" i="1"/>
  <c r="HTJ393" i="1"/>
  <c r="HTK393" i="1"/>
  <c r="HTL393" i="1"/>
  <c r="HTM393" i="1"/>
  <c r="HTN393" i="1"/>
  <c r="HTO393" i="1"/>
  <c r="HTP393" i="1"/>
  <c r="HTQ393" i="1"/>
  <c r="HTR393" i="1"/>
  <c r="HTS393" i="1"/>
  <c r="HTT393" i="1"/>
  <c r="HTU393" i="1"/>
  <c r="HTV393" i="1"/>
  <c r="HTW393" i="1"/>
  <c r="HTX393" i="1"/>
  <c r="HTY393" i="1"/>
  <c r="HTZ393" i="1"/>
  <c r="HUA393" i="1"/>
  <c r="HUB393" i="1"/>
  <c r="HUC393" i="1"/>
  <c r="HUD393" i="1"/>
  <c r="HUE393" i="1"/>
  <c r="HUF393" i="1"/>
  <c r="HUG393" i="1"/>
  <c r="HUH393" i="1"/>
  <c r="HUI393" i="1"/>
  <c r="HUJ393" i="1"/>
  <c r="HUK393" i="1"/>
  <c r="HUL393" i="1"/>
  <c r="HUM393" i="1"/>
  <c r="HUN393" i="1"/>
  <c r="HUO393" i="1"/>
  <c r="HUP393" i="1"/>
  <c r="HUQ393" i="1"/>
  <c r="HUR393" i="1"/>
  <c r="HUS393" i="1"/>
  <c r="HUT393" i="1"/>
  <c r="HUU393" i="1"/>
  <c r="HUV393" i="1"/>
  <c r="HUW393" i="1"/>
  <c r="HUX393" i="1"/>
  <c r="HUY393" i="1"/>
  <c r="HUZ393" i="1"/>
  <c r="HVA393" i="1"/>
  <c r="HVB393" i="1"/>
  <c r="HVC393" i="1"/>
  <c r="HVD393" i="1"/>
  <c r="HVE393" i="1"/>
  <c r="HVF393" i="1"/>
  <c r="HVG393" i="1"/>
  <c r="HVH393" i="1"/>
  <c r="HVI393" i="1"/>
  <c r="HVJ393" i="1"/>
  <c r="HVK393" i="1"/>
  <c r="HVL393" i="1"/>
  <c r="HVM393" i="1"/>
  <c r="HVN393" i="1"/>
  <c r="HVO393" i="1"/>
  <c r="HVP393" i="1"/>
  <c r="HVQ393" i="1"/>
  <c r="HVR393" i="1"/>
  <c r="HVS393" i="1"/>
  <c r="HVT393" i="1"/>
  <c r="HVU393" i="1"/>
  <c r="HVV393" i="1"/>
  <c r="HVW393" i="1"/>
  <c r="HVX393" i="1"/>
  <c r="HVY393" i="1"/>
  <c r="HVZ393" i="1"/>
  <c r="HWA393" i="1"/>
  <c r="HWB393" i="1"/>
  <c r="HWC393" i="1"/>
  <c r="HWD393" i="1"/>
  <c r="HWE393" i="1"/>
  <c r="HWF393" i="1"/>
  <c r="HWG393" i="1"/>
  <c r="HWH393" i="1"/>
  <c r="HWI393" i="1"/>
  <c r="HWJ393" i="1"/>
  <c r="HWK393" i="1"/>
  <c r="HWL393" i="1"/>
  <c r="HWM393" i="1"/>
  <c r="HWN393" i="1"/>
  <c r="HWO393" i="1"/>
  <c r="HWP393" i="1"/>
  <c r="HWQ393" i="1"/>
  <c r="HWR393" i="1"/>
  <c r="HWS393" i="1"/>
  <c r="HWT393" i="1"/>
  <c r="HWU393" i="1"/>
  <c r="HWV393" i="1"/>
  <c r="HWW393" i="1"/>
  <c r="HWX393" i="1"/>
  <c r="HWY393" i="1"/>
  <c r="HWZ393" i="1"/>
  <c r="HXA393" i="1"/>
  <c r="HXB393" i="1"/>
  <c r="HXC393" i="1"/>
  <c r="HXD393" i="1"/>
  <c r="HXE393" i="1"/>
  <c r="HXF393" i="1"/>
  <c r="HXG393" i="1"/>
  <c r="HXH393" i="1"/>
  <c r="HXI393" i="1"/>
  <c r="HXJ393" i="1"/>
  <c r="HXK393" i="1"/>
  <c r="HXL393" i="1"/>
  <c r="HXM393" i="1"/>
  <c r="HXN393" i="1"/>
  <c r="HXO393" i="1"/>
  <c r="HXP393" i="1"/>
  <c r="HXQ393" i="1"/>
  <c r="HXR393" i="1"/>
  <c r="HXS393" i="1"/>
  <c r="HXT393" i="1"/>
  <c r="HXU393" i="1"/>
  <c r="HXV393" i="1"/>
  <c r="HXW393" i="1"/>
  <c r="HXX393" i="1"/>
  <c r="HXY393" i="1"/>
  <c r="HXZ393" i="1"/>
  <c r="HYA393" i="1"/>
  <c r="HYB393" i="1"/>
  <c r="HYC393" i="1"/>
  <c r="HYD393" i="1"/>
  <c r="HYE393" i="1"/>
  <c r="HYF393" i="1"/>
  <c r="HYG393" i="1"/>
  <c r="HYH393" i="1"/>
  <c r="HYI393" i="1"/>
  <c r="HYJ393" i="1"/>
  <c r="HYK393" i="1"/>
  <c r="HYL393" i="1"/>
  <c r="HYM393" i="1"/>
  <c r="HYN393" i="1"/>
  <c r="HYO393" i="1"/>
  <c r="HYP393" i="1"/>
  <c r="HYQ393" i="1"/>
  <c r="HYR393" i="1"/>
  <c r="HYS393" i="1"/>
  <c r="HYT393" i="1"/>
  <c r="HYU393" i="1"/>
  <c r="HYV393" i="1"/>
  <c r="HYW393" i="1"/>
  <c r="HYX393" i="1"/>
  <c r="HYY393" i="1"/>
  <c r="HYZ393" i="1"/>
  <c r="HZA393" i="1"/>
  <c r="HZB393" i="1"/>
  <c r="HZC393" i="1"/>
  <c r="HZD393" i="1"/>
  <c r="HZE393" i="1"/>
  <c r="HZF393" i="1"/>
  <c r="HZG393" i="1"/>
  <c r="HZH393" i="1"/>
  <c r="HZI393" i="1"/>
  <c r="HZJ393" i="1"/>
  <c r="HZK393" i="1"/>
  <c r="HZL393" i="1"/>
  <c r="HZM393" i="1"/>
  <c r="HZN393" i="1"/>
  <c r="HZO393" i="1"/>
  <c r="HZP393" i="1"/>
  <c r="HZQ393" i="1"/>
  <c r="HZR393" i="1"/>
  <c r="HZS393" i="1"/>
  <c r="HZT393" i="1"/>
  <c r="HZU393" i="1"/>
  <c r="HZV393" i="1"/>
  <c r="HZW393" i="1"/>
  <c r="HZX393" i="1"/>
  <c r="HZY393" i="1"/>
  <c r="HZZ393" i="1"/>
  <c r="IAA393" i="1"/>
  <c r="IAB393" i="1"/>
  <c r="IAC393" i="1"/>
  <c r="IAD393" i="1"/>
  <c r="IAE393" i="1"/>
  <c r="IAF393" i="1"/>
  <c r="IAG393" i="1"/>
  <c r="IAH393" i="1"/>
  <c r="IAI393" i="1"/>
  <c r="IAJ393" i="1"/>
  <c r="IAK393" i="1"/>
  <c r="IAL393" i="1"/>
  <c r="IAM393" i="1"/>
  <c r="IAN393" i="1"/>
  <c r="IAO393" i="1"/>
  <c r="IAP393" i="1"/>
  <c r="IAQ393" i="1"/>
  <c r="IAR393" i="1"/>
  <c r="IAS393" i="1"/>
  <c r="IAT393" i="1"/>
  <c r="IAU393" i="1"/>
  <c r="IAV393" i="1"/>
  <c r="IAW393" i="1"/>
  <c r="IAX393" i="1"/>
  <c r="IAY393" i="1"/>
  <c r="IAZ393" i="1"/>
  <c r="IBA393" i="1"/>
  <c r="IBB393" i="1"/>
  <c r="IBC393" i="1"/>
  <c r="IBD393" i="1"/>
  <c r="IBE393" i="1"/>
  <c r="IBF393" i="1"/>
  <c r="IBG393" i="1"/>
  <c r="IBH393" i="1"/>
  <c r="IBI393" i="1"/>
  <c r="IBJ393" i="1"/>
  <c r="IBK393" i="1"/>
  <c r="IBL393" i="1"/>
  <c r="IBM393" i="1"/>
  <c r="IBN393" i="1"/>
  <c r="IBO393" i="1"/>
  <c r="IBP393" i="1"/>
  <c r="IBQ393" i="1"/>
  <c r="IBR393" i="1"/>
  <c r="IBS393" i="1"/>
  <c r="IBT393" i="1"/>
  <c r="IBU393" i="1"/>
  <c r="IBV393" i="1"/>
  <c r="IBW393" i="1"/>
  <c r="IBX393" i="1"/>
  <c r="IBY393" i="1"/>
  <c r="IBZ393" i="1"/>
  <c r="ICA393" i="1"/>
  <c r="ICB393" i="1"/>
  <c r="ICC393" i="1"/>
  <c r="ICD393" i="1"/>
  <c r="ICE393" i="1"/>
  <c r="ICF393" i="1"/>
  <c r="ICG393" i="1"/>
  <c r="ICH393" i="1"/>
  <c r="ICI393" i="1"/>
  <c r="ICJ393" i="1"/>
  <c r="ICK393" i="1"/>
  <c r="ICL393" i="1"/>
  <c r="ICM393" i="1"/>
  <c r="ICN393" i="1"/>
  <c r="ICO393" i="1"/>
  <c r="ICP393" i="1"/>
  <c r="ICQ393" i="1"/>
  <c r="ICR393" i="1"/>
  <c r="ICS393" i="1"/>
  <c r="ICT393" i="1"/>
  <c r="ICU393" i="1"/>
  <c r="ICV393" i="1"/>
  <c r="ICW393" i="1"/>
  <c r="ICX393" i="1"/>
  <c r="ICY393" i="1"/>
  <c r="ICZ393" i="1"/>
  <c r="IDA393" i="1"/>
  <c r="IDB393" i="1"/>
  <c r="IDC393" i="1"/>
  <c r="IDD393" i="1"/>
  <c r="IDE393" i="1"/>
  <c r="IDF393" i="1"/>
  <c r="IDG393" i="1"/>
  <c r="IDH393" i="1"/>
  <c r="IDI393" i="1"/>
  <c r="IDJ393" i="1"/>
  <c r="IDK393" i="1"/>
  <c r="IDL393" i="1"/>
  <c r="IDM393" i="1"/>
  <c r="IDN393" i="1"/>
  <c r="IDO393" i="1"/>
  <c r="IDP393" i="1"/>
  <c r="IDQ393" i="1"/>
  <c r="IDR393" i="1"/>
  <c r="IDS393" i="1"/>
  <c r="IDT393" i="1"/>
  <c r="IDU393" i="1"/>
  <c r="IDV393" i="1"/>
  <c r="IDW393" i="1"/>
  <c r="IDX393" i="1"/>
  <c r="IDY393" i="1"/>
  <c r="IDZ393" i="1"/>
  <c r="IEA393" i="1"/>
  <c r="IEB393" i="1"/>
  <c r="IEC393" i="1"/>
  <c r="IED393" i="1"/>
  <c r="IEE393" i="1"/>
  <c r="IEF393" i="1"/>
  <c r="IEG393" i="1"/>
  <c r="IEH393" i="1"/>
  <c r="IEI393" i="1"/>
  <c r="IEJ393" i="1"/>
  <c r="IEK393" i="1"/>
  <c r="IEL393" i="1"/>
  <c r="IEM393" i="1"/>
  <c r="IEN393" i="1"/>
  <c r="IEO393" i="1"/>
  <c r="IEP393" i="1"/>
  <c r="IEQ393" i="1"/>
  <c r="IER393" i="1"/>
  <c r="IES393" i="1"/>
  <c r="IET393" i="1"/>
  <c r="IEU393" i="1"/>
  <c r="IEV393" i="1"/>
  <c r="IEW393" i="1"/>
  <c r="IEX393" i="1"/>
  <c r="IEY393" i="1"/>
  <c r="IEZ393" i="1"/>
  <c r="IFA393" i="1"/>
  <c r="IFB393" i="1"/>
  <c r="IFC393" i="1"/>
  <c r="IFD393" i="1"/>
  <c r="IFE393" i="1"/>
  <c r="IFF393" i="1"/>
  <c r="IFG393" i="1"/>
  <c r="IFH393" i="1"/>
  <c r="IFI393" i="1"/>
  <c r="IFJ393" i="1"/>
  <c r="IFK393" i="1"/>
  <c r="IFL393" i="1"/>
  <c r="IFM393" i="1"/>
  <c r="IFN393" i="1"/>
  <c r="IFO393" i="1"/>
  <c r="IFP393" i="1"/>
  <c r="IFQ393" i="1"/>
  <c r="IFR393" i="1"/>
  <c r="IFS393" i="1"/>
  <c r="IFT393" i="1"/>
  <c r="IFU393" i="1"/>
  <c r="IFV393" i="1"/>
  <c r="IFW393" i="1"/>
  <c r="IFX393" i="1"/>
  <c r="IFY393" i="1"/>
  <c r="IFZ393" i="1"/>
  <c r="IGA393" i="1"/>
  <c r="IGB393" i="1"/>
  <c r="IGC393" i="1"/>
  <c r="IGD393" i="1"/>
  <c r="IGE393" i="1"/>
  <c r="IGF393" i="1"/>
  <c r="IGG393" i="1"/>
  <c r="IGH393" i="1"/>
  <c r="IGI393" i="1"/>
  <c r="IGJ393" i="1"/>
  <c r="IGK393" i="1"/>
  <c r="IGL393" i="1"/>
  <c r="IGM393" i="1"/>
  <c r="IGN393" i="1"/>
  <c r="IGO393" i="1"/>
  <c r="IGP393" i="1"/>
  <c r="IGQ393" i="1"/>
  <c r="IGR393" i="1"/>
  <c r="IGS393" i="1"/>
  <c r="IGT393" i="1"/>
  <c r="IGU393" i="1"/>
  <c r="IGV393" i="1"/>
  <c r="IGW393" i="1"/>
  <c r="IGX393" i="1"/>
  <c r="IGY393" i="1"/>
  <c r="IGZ393" i="1"/>
  <c r="IHA393" i="1"/>
  <c r="IHB393" i="1"/>
  <c r="IHC393" i="1"/>
  <c r="IHD393" i="1"/>
  <c r="IHE393" i="1"/>
  <c r="IHF393" i="1"/>
  <c r="IHG393" i="1"/>
  <c r="IHH393" i="1"/>
  <c r="IHI393" i="1"/>
  <c r="IHJ393" i="1"/>
  <c r="IHK393" i="1"/>
  <c r="IHL393" i="1"/>
  <c r="IHM393" i="1"/>
  <c r="IHN393" i="1"/>
  <c r="IHO393" i="1"/>
  <c r="IHP393" i="1"/>
  <c r="IHQ393" i="1"/>
  <c r="IHR393" i="1"/>
  <c r="IHS393" i="1"/>
  <c r="IHT393" i="1"/>
  <c r="IHU393" i="1"/>
  <c r="IHV393" i="1"/>
  <c r="IHW393" i="1"/>
  <c r="IHX393" i="1"/>
  <c r="IHY393" i="1"/>
  <c r="IHZ393" i="1"/>
  <c r="IIA393" i="1"/>
  <c r="IIB393" i="1"/>
  <c r="IIC393" i="1"/>
  <c r="IID393" i="1"/>
  <c r="IIE393" i="1"/>
  <c r="IIF393" i="1"/>
  <c r="IIG393" i="1"/>
  <c r="IIH393" i="1"/>
  <c r="III393" i="1"/>
  <c r="IIJ393" i="1"/>
  <c r="IIK393" i="1"/>
  <c r="IIL393" i="1"/>
  <c r="IIM393" i="1"/>
  <c r="IIN393" i="1"/>
  <c r="IIO393" i="1"/>
  <c r="IIP393" i="1"/>
  <c r="IIQ393" i="1"/>
  <c r="IIR393" i="1"/>
  <c r="IIS393" i="1"/>
  <c r="IIT393" i="1"/>
  <c r="IIU393" i="1"/>
  <c r="IIV393" i="1"/>
  <c r="IIW393" i="1"/>
  <c r="IIX393" i="1"/>
  <c r="IIY393" i="1"/>
  <c r="IIZ393" i="1"/>
  <c r="IJA393" i="1"/>
  <c r="IJB393" i="1"/>
  <c r="IJC393" i="1"/>
  <c r="IJD393" i="1"/>
  <c r="IJE393" i="1"/>
  <c r="IJF393" i="1"/>
  <c r="IJG393" i="1"/>
  <c r="IJH393" i="1"/>
  <c r="IJI393" i="1"/>
  <c r="IJJ393" i="1"/>
  <c r="IJK393" i="1"/>
  <c r="IJL393" i="1"/>
  <c r="IJM393" i="1"/>
  <c r="IJN393" i="1"/>
  <c r="IJO393" i="1"/>
  <c r="IJP393" i="1"/>
  <c r="IJQ393" i="1"/>
  <c r="IJR393" i="1"/>
  <c r="IJS393" i="1"/>
  <c r="IJT393" i="1"/>
  <c r="IJU393" i="1"/>
  <c r="IJV393" i="1"/>
  <c r="IJW393" i="1"/>
  <c r="IJX393" i="1"/>
  <c r="IJY393" i="1"/>
  <c r="IJZ393" i="1"/>
  <c r="IKA393" i="1"/>
  <c r="IKB393" i="1"/>
  <c r="IKC393" i="1"/>
  <c r="IKD393" i="1"/>
  <c r="IKE393" i="1"/>
  <c r="IKF393" i="1"/>
  <c r="IKG393" i="1"/>
  <c r="IKH393" i="1"/>
  <c r="IKI393" i="1"/>
  <c r="IKJ393" i="1"/>
  <c r="IKK393" i="1"/>
  <c r="IKL393" i="1"/>
  <c r="IKM393" i="1"/>
  <c r="IKN393" i="1"/>
  <c r="IKO393" i="1"/>
  <c r="IKP393" i="1"/>
  <c r="IKQ393" i="1"/>
  <c r="IKR393" i="1"/>
  <c r="IKS393" i="1"/>
  <c r="IKT393" i="1"/>
  <c r="IKU393" i="1"/>
  <c r="IKV393" i="1"/>
  <c r="IKW393" i="1"/>
  <c r="IKX393" i="1"/>
  <c r="IKY393" i="1"/>
  <c r="IKZ393" i="1"/>
  <c r="ILA393" i="1"/>
  <c r="ILB393" i="1"/>
  <c r="ILC393" i="1"/>
  <c r="ILD393" i="1"/>
  <c r="ILE393" i="1"/>
  <c r="ILF393" i="1"/>
  <c r="ILG393" i="1"/>
  <c r="ILH393" i="1"/>
  <c r="ILI393" i="1"/>
  <c r="ILJ393" i="1"/>
  <c r="ILK393" i="1"/>
  <c r="ILL393" i="1"/>
  <c r="ILM393" i="1"/>
  <c r="ILN393" i="1"/>
  <c r="ILO393" i="1"/>
  <c r="ILP393" i="1"/>
  <c r="ILQ393" i="1"/>
  <c r="ILR393" i="1"/>
  <c r="ILS393" i="1"/>
  <c r="ILT393" i="1"/>
  <c r="ILU393" i="1"/>
  <c r="ILV393" i="1"/>
  <c r="ILW393" i="1"/>
  <c r="ILX393" i="1"/>
  <c r="ILY393" i="1"/>
  <c r="ILZ393" i="1"/>
  <c r="IMA393" i="1"/>
  <c r="IMB393" i="1"/>
  <c r="IMC393" i="1"/>
  <c r="IMD393" i="1"/>
  <c r="IME393" i="1"/>
  <c r="IMF393" i="1"/>
  <c r="IMG393" i="1"/>
  <c r="IMH393" i="1"/>
  <c r="IMI393" i="1"/>
  <c r="IMJ393" i="1"/>
  <c r="IMK393" i="1"/>
  <c r="IML393" i="1"/>
  <c r="IMM393" i="1"/>
  <c r="IMN393" i="1"/>
  <c r="IMO393" i="1"/>
  <c r="IMP393" i="1"/>
  <c r="IMQ393" i="1"/>
  <c r="IMR393" i="1"/>
  <c r="IMS393" i="1"/>
  <c r="IMT393" i="1"/>
  <c r="IMU393" i="1"/>
  <c r="IMV393" i="1"/>
  <c r="IMW393" i="1"/>
  <c r="IMX393" i="1"/>
  <c r="IMY393" i="1"/>
  <c r="IMZ393" i="1"/>
  <c r="INA393" i="1"/>
  <c r="INB393" i="1"/>
  <c r="INC393" i="1"/>
  <c r="IND393" i="1"/>
  <c r="INE393" i="1"/>
  <c r="INF393" i="1"/>
  <c r="ING393" i="1"/>
  <c r="INH393" i="1"/>
  <c r="INI393" i="1"/>
  <c r="INJ393" i="1"/>
  <c r="INK393" i="1"/>
  <c r="INL393" i="1"/>
  <c r="INM393" i="1"/>
  <c r="INN393" i="1"/>
  <c r="INO393" i="1"/>
  <c r="INP393" i="1"/>
  <c r="INQ393" i="1"/>
  <c r="INR393" i="1"/>
  <c r="INS393" i="1"/>
  <c r="INT393" i="1"/>
  <c r="INU393" i="1"/>
  <c r="INV393" i="1"/>
  <c r="INW393" i="1"/>
  <c r="INX393" i="1"/>
  <c r="INY393" i="1"/>
  <c r="INZ393" i="1"/>
  <c r="IOA393" i="1"/>
  <c r="IOB393" i="1"/>
  <c r="IOC393" i="1"/>
  <c r="IOD393" i="1"/>
  <c r="IOE393" i="1"/>
  <c r="IOF393" i="1"/>
  <c r="IOG393" i="1"/>
  <c r="IOH393" i="1"/>
  <c r="IOI393" i="1"/>
  <c r="IOJ393" i="1"/>
  <c r="IOK393" i="1"/>
  <c r="IOL393" i="1"/>
  <c r="IOM393" i="1"/>
  <c r="ION393" i="1"/>
  <c r="IOO393" i="1"/>
  <c r="IOP393" i="1"/>
  <c r="IOQ393" i="1"/>
  <c r="IOR393" i="1"/>
  <c r="IOS393" i="1"/>
  <c r="IOT393" i="1"/>
  <c r="IOU393" i="1"/>
  <c r="IOV393" i="1"/>
  <c r="IOW393" i="1"/>
  <c r="IOX393" i="1"/>
  <c r="IOY393" i="1"/>
  <c r="IOZ393" i="1"/>
  <c r="IPA393" i="1"/>
  <c r="IPB393" i="1"/>
  <c r="IPC393" i="1"/>
  <c r="IPD393" i="1"/>
  <c r="IPE393" i="1"/>
  <c r="IPF393" i="1"/>
  <c r="IPG393" i="1"/>
  <c r="IPH393" i="1"/>
  <c r="IPI393" i="1"/>
  <c r="IPJ393" i="1"/>
  <c r="IPK393" i="1"/>
  <c r="IPL393" i="1"/>
  <c r="IPM393" i="1"/>
  <c r="IPN393" i="1"/>
  <c r="IPO393" i="1"/>
  <c r="IPP393" i="1"/>
  <c r="IPQ393" i="1"/>
  <c r="IPR393" i="1"/>
  <c r="IPS393" i="1"/>
  <c r="IPT393" i="1"/>
  <c r="IPU393" i="1"/>
  <c r="IPV393" i="1"/>
  <c r="IPW393" i="1"/>
  <c r="IPX393" i="1"/>
  <c r="IPY393" i="1"/>
  <c r="IPZ393" i="1"/>
  <c r="IQA393" i="1"/>
  <c r="IQB393" i="1"/>
  <c r="IQC393" i="1"/>
  <c r="IQD393" i="1"/>
  <c r="IQE393" i="1"/>
  <c r="IQF393" i="1"/>
  <c r="IQG393" i="1"/>
  <c r="IQH393" i="1"/>
  <c r="IQI393" i="1"/>
  <c r="IQJ393" i="1"/>
  <c r="IQK393" i="1"/>
  <c r="IQL393" i="1"/>
  <c r="IQM393" i="1"/>
  <c r="IQN393" i="1"/>
  <c r="IQO393" i="1"/>
  <c r="IQP393" i="1"/>
  <c r="IQQ393" i="1"/>
  <c r="IQR393" i="1"/>
  <c r="IQS393" i="1"/>
  <c r="IQT393" i="1"/>
  <c r="IQU393" i="1"/>
  <c r="IQV393" i="1"/>
  <c r="IQW393" i="1"/>
  <c r="IQX393" i="1"/>
  <c r="IQY393" i="1"/>
  <c r="IQZ393" i="1"/>
  <c r="IRA393" i="1"/>
  <c r="IRB393" i="1"/>
  <c r="IRC393" i="1"/>
  <c r="IRD393" i="1"/>
  <c r="IRE393" i="1"/>
  <c r="IRF393" i="1"/>
  <c r="IRG393" i="1"/>
  <c r="IRH393" i="1"/>
  <c r="IRI393" i="1"/>
  <c r="IRJ393" i="1"/>
  <c r="IRK393" i="1"/>
  <c r="IRL393" i="1"/>
  <c r="IRM393" i="1"/>
  <c r="IRN393" i="1"/>
  <c r="IRO393" i="1"/>
  <c r="IRP393" i="1"/>
  <c r="IRQ393" i="1"/>
  <c r="IRR393" i="1"/>
  <c r="IRS393" i="1"/>
  <c r="IRT393" i="1"/>
  <c r="IRU393" i="1"/>
  <c r="IRV393" i="1"/>
  <c r="IRW393" i="1"/>
  <c r="IRX393" i="1"/>
  <c r="IRY393" i="1"/>
  <c r="IRZ393" i="1"/>
  <c r="ISA393" i="1"/>
  <c r="ISB393" i="1"/>
  <c r="ISC393" i="1"/>
  <c r="ISD393" i="1"/>
  <c r="ISE393" i="1"/>
  <c r="ISF393" i="1"/>
  <c r="ISG393" i="1"/>
  <c r="ISH393" i="1"/>
  <c r="ISI393" i="1"/>
  <c r="ISJ393" i="1"/>
  <c r="ISK393" i="1"/>
  <c r="ISL393" i="1"/>
  <c r="ISM393" i="1"/>
  <c r="ISN393" i="1"/>
  <c r="ISO393" i="1"/>
  <c r="ISP393" i="1"/>
  <c r="ISQ393" i="1"/>
  <c r="ISR393" i="1"/>
  <c r="ISS393" i="1"/>
  <c r="IST393" i="1"/>
  <c r="ISU393" i="1"/>
  <c r="ISV393" i="1"/>
  <c r="ISW393" i="1"/>
  <c r="ISX393" i="1"/>
  <c r="ISY393" i="1"/>
  <c r="ISZ393" i="1"/>
  <c r="ITA393" i="1"/>
  <c r="ITB393" i="1"/>
  <c r="ITC393" i="1"/>
  <c r="ITD393" i="1"/>
  <c r="ITE393" i="1"/>
  <c r="ITF393" i="1"/>
  <c r="ITG393" i="1"/>
  <c r="ITH393" i="1"/>
  <c r="ITI393" i="1"/>
  <c r="ITJ393" i="1"/>
  <c r="ITK393" i="1"/>
  <c r="ITL393" i="1"/>
  <c r="ITM393" i="1"/>
  <c r="ITN393" i="1"/>
  <c r="ITO393" i="1"/>
  <c r="ITP393" i="1"/>
  <c r="ITQ393" i="1"/>
  <c r="ITR393" i="1"/>
  <c r="ITS393" i="1"/>
  <c r="ITT393" i="1"/>
  <c r="ITU393" i="1"/>
  <c r="ITV393" i="1"/>
  <c r="ITW393" i="1"/>
  <c r="ITX393" i="1"/>
  <c r="ITY393" i="1"/>
  <c r="ITZ393" i="1"/>
  <c r="IUA393" i="1"/>
  <c r="IUB393" i="1"/>
  <c r="IUC393" i="1"/>
  <c r="IUD393" i="1"/>
  <c r="IUE393" i="1"/>
  <c r="IUF393" i="1"/>
  <c r="IUG393" i="1"/>
  <c r="IUH393" i="1"/>
  <c r="IUI393" i="1"/>
  <c r="IUJ393" i="1"/>
  <c r="IUK393" i="1"/>
  <c r="IUL393" i="1"/>
  <c r="IUM393" i="1"/>
  <c r="IUN393" i="1"/>
  <c r="IUO393" i="1"/>
  <c r="IUP393" i="1"/>
  <c r="IUQ393" i="1"/>
  <c r="IUR393" i="1"/>
  <c r="IUS393" i="1"/>
  <c r="IUT393" i="1"/>
  <c r="IUU393" i="1"/>
  <c r="IUV393" i="1"/>
  <c r="IUW393" i="1"/>
  <c r="IUX393" i="1"/>
  <c r="IUY393" i="1"/>
  <c r="IUZ393" i="1"/>
  <c r="IVA393" i="1"/>
  <c r="IVB393" i="1"/>
  <c r="IVC393" i="1"/>
  <c r="IVD393" i="1"/>
  <c r="IVE393" i="1"/>
  <c r="IVF393" i="1"/>
  <c r="IVG393" i="1"/>
  <c r="IVH393" i="1"/>
  <c r="IVI393" i="1"/>
  <c r="IVJ393" i="1"/>
  <c r="IVK393" i="1"/>
  <c r="IVL393" i="1"/>
  <c r="IVM393" i="1"/>
  <c r="IVN393" i="1"/>
  <c r="IVO393" i="1"/>
  <c r="IVP393" i="1"/>
  <c r="IVQ393" i="1"/>
  <c r="IVR393" i="1"/>
  <c r="IVS393" i="1"/>
  <c r="IVT393" i="1"/>
  <c r="IVU393" i="1"/>
  <c r="IVV393" i="1"/>
  <c r="IVW393" i="1"/>
  <c r="IVX393" i="1"/>
  <c r="IVY393" i="1"/>
  <c r="IVZ393" i="1"/>
  <c r="IWA393" i="1"/>
  <c r="IWB393" i="1"/>
  <c r="IWC393" i="1"/>
  <c r="IWD393" i="1"/>
  <c r="IWE393" i="1"/>
  <c r="IWF393" i="1"/>
  <c r="IWG393" i="1"/>
  <c r="IWH393" i="1"/>
  <c r="IWI393" i="1"/>
  <c r="IWJ393" i="1"/>
  <c r="IWK393" i="1"/>
  <c r="IWL393" i="1"/>
  <c r="IWM393" i="1"/>
  <c r="IWN393" i="1"/>
  <c r="IWO393" i="1"/>
  <c r="IWP393" i="1"/>
  <c r="IWQ393" i="1"/>
  <c r="IWR393" i="1"/>
  <c r="IWS393" i="1"/>
  <c r="IWT393" i="1"/>
  <c r="IWU393" i="1"/>
  <c r="IWV393" i="1"/>
  <c r="IWW393" i="1"/>
  <c r="IWX393" i="1"/>
  <c r="IWY393" i="1"/>
  <c r="IWZ393" i="1"/>
  <c r="IXA393" i="1"/>
  <c r="IXB393" i="1"/>
  <c r="IXC393" i="1"/>
  <c r="IXD393" i="1"/>
  <c r="IXE393" i="1"/>
  <c r="IXF393" i="1"/>
  <c r="IXG393" i="1"/>
  <c r="IXH393" i="1"/>
  <c r="IXI393" i="1"/>
  <c r="IXJ393" i="1"/>
  <c r="IXK393" i="1"/>
  <c r="IXL393" i="1"/>
  <c r="IXM393" i="1"/>
  <c r="IXN393" i="1"/>
  <c r="IXO393" i="1"/>
  <c r="IXP393" i="1"/>
  <c r="IXQ393" i="1"/>
  <c r="IXR393" i="1"/>
  <c r="IXS393" i="1"/>
  <c r="IXT393" i="1"/>
  <c r="IXU393" i="1"/>
  <c r="IXV393" i="1"/>
  <c r="IXW393" i="1"/>
  <c r="IXX393" i="1"/>
  <c r="IXY393" i="1"/>
  <c r="IXZ393" i="1"/>
  <c r="IYA393" i="1"/>
  <c r="IYB393" i="1"/>
  <c r="IYC393" i="1"/>
  <c r="IYD393" i="1"/>
  <c r="IYE393" i="1"/>
  <c r="IYF393" i="1"/>
  <c r="IYG393" i="1"/>
  <c r="IYH393" i="1"/>
  <c r="IYI393" i="1"/>
  <c r="IYJ393" i="1"/>
  <c r="IYK393" i="1"/>
  <c r="IYL393" i="1"/>
  <c r="IYM393" i="1"/>
  <c r="IYN393" i="1"/>
  <c r="IYO393" i="1"/>
  <c r="IYP393" i="1"/>
  <c r="IYQ393" i="1"/>
  <c r="IYR393" i="1"/>
  <c r="IYS393" i="1"/>
  <c r="IYT393" i="1"/>
  <c r="IYU393" i="1"/>
  <c r="IYV393" i="1"/>
  <c r="IYW393" i="1"/>
  <c r="IYX393" i="1"/>
  <c r="IYY393" i="1"/>
  <c r="IYZ393" i="1"/>
  <c r="IZA393" i="1"/>
  <c r="IZB393" i="1"/>
  <c r="IZC393" i="1"/>
  <c r="IZD393" i="1"/>
  <c r="IZE393" i="1"/>
  <c r="IZF393" i="1"/>
  <c r="IZG393" i="1"/>
  <c r="IZH393" i="1"/>
  <c r="IZI393" i="1"/>
  <c r="IZJ393" i="1"/>
  <c r="IZK393" i="1"/>
  <c r="IZL393" i="1"/>
  <c r="IZM393" i="1"/>
  <c r="IZN393" i="1"/>
  <c r="IZO393" i="1"/>
  <c r="IZP393" i="1"/>
  <c r="IZQ393" i="1"/>
  <c r="IZR393" i="1"/>
  <c r="IZS393" i="1"/>
  <c r="IZT393" i="1"/>
  <c r="IZU393" i="1"/>
  <c r="IZV393" i="1"/>
  <c r="IZW393" i="1"/>
  <c r="IZX393" i="1"/>
  <c r="IZY393" i="1"/>
  <c r="IZZ393" i="1"/>
  <c r="JAA393" i="1"/>
  <c r="JAB393" i="1"/>
  <c r="JAC393" i="1"/>
  <c r="JAD393" i="1"/>
  <c r="JAE393" i="1"/>
  <c r="JAF393" i="1"/>
  <c r="JAG393" i="1"/>
  <c r="JAH393" i="1"/>
  <c r="JAI393" i="1"/>
  <c r="JAJ393" i="1"/>
  <c r="JAK393" i="1"/>
  <c r="JAL393" i="1"/>
  <c r="JAM393" i="1"/>
  <c r="JAN393" i="1"/>
  <c r="JAO393" i="1"/>
  <c r="JAP393" i="1"/>
  <c r="JAQ393" i="1"/>
  <c r="JAR393" i="1"/>
  <c r="JAS393" i="1"/>
  <c r="JAT393" i="1"/>
  <c r="JAU393" i="1"/>
  <c r="JAV393" i="1"/>
  <c r="JAW393" i="1"/>
  <c r="JAX393" i="1"/>
  <c r="JAY393" i="1"/>
  <c r="JAZ393" i="1"/>
  <c r="JBA393" i="1"/>
  <c r="JBB393" i="1"/>
  <c r="JBC393" i="1"/>
  <c r="JBD393" i="1"/>
  <c r="JBE393" i="1"/>
  <c r="JBF393" i="1"/>
  <c r="JBG393" i="1"/>
  <c r="JBH393" i="1"/>
  <c r="JBI393" i="1"/>
  <c r="JBJ393" i="1"/>
  <c r="JBK393" i="1"/>
  <c r="JBL393" i="1"/>
  <c r="JBM393" i="1"/>
  <c r="JBN393" i="1"/>
  <c r="JBO393" i="1"/>
  <c r="JBP393" i="1"/>
  <c r="JBQ393" i="1"/>
  <c r="JBR393" i="1"/>
  <c r="JBS393" i="1"/>
  <c r="JBT393" i="1"/>
  <c r="JBU393" i="1"/>
  <c r="JBV393" i="1"/>
  <c r="JBW393" i="1"/>
  <c r="JBX393" i="1"/>
  <c r="JBY393" i="1"/>
  <c r="JBZ393" i="1"/>
  <c r="JCA393" i="1"/>
  <c r="JCB393" i="1"/>
  <c r="JCC393" i="1"/>
  <c r="JCD393" i="1"/>
  <c r="JCE393" i="1"/>
  <c r="JCF393" i="1"/>
  <c r="JCG393" i="1"/>
  <c r="JCH393" i="1"/>
  <c r="JCI393" i="1"/>
  <c r="JCJ393" i="1"/>
  <c r="JCK393" i="1"/>
  <c r="JCL393" i="1"/>
  <c r="JCM393" i="1"/>
  <c r="JCN393" i="1"/>
  <c r="JCO393" i="1"/>
  <c r="JCP393" i="1"/>
  <c r="JCQ393" i="1"/>
  <c r="JCR393" i="1"/>
  <c r="JCS393" i="1"/>
  <c r="JCT393" i="1"/>
  <c r="JCU393" i="1"/>
  <c r="JCV393" i="1"/>
  <c r="JCW393" i="1"/>
  <c r="JCX393" i="1"/>
  <c r="JCY393" i="1"/>
  <c r="JCZ393" i="1"/>
  <c r="JDA393" i="1"/>
  <c r="JDB393" i="1"/>
  <c r="JDC393" i="1"/>
  <c r="JDD393" i="1"/>
  <c r="JDE393" i="1"/>
  <c r="JDF393" i="1"/>
  <c r="JDG393" i="1"/>
  <c r="JDH393" i="1"/>
  <c r="JDI393" i="1"/>
  <c r="JDJ393" i="1"/>
  <c r="JDK393" i="1"/>
  <c r="JDL393" i="1"/>
  <c r="JDM393" i="1"/>
  <c r="JDN393" i="1"/>
  <c r="JDO393" i="1"/>
  <c r="JDP393" i="1"/>
  <c r="JDQ393" i="1"/>
  <c r="JDR393" i="1"/>
  <c r="JDS393" i="1"/>
  <c r="JDT393" i="1"/>
  <c r="JDU393" i="1"/>
  <c r="JDV393" i="1"/>
  <c r="JDW393" i="1"/>
  <c r="JDX393" i="1"/>
  <c r="JDY393" i="1"/>
  <c r="JDZ393" i="1"/>
  <c r="JEA393" i="1"/>
  <c r="JEB393" i="1"/>
  <c r="JEC393" i="1"/>
  <c r="JED393" i="1"/>
  <c r="JEE393" i="1"/>
  <c r="JEF393" i="1"/>
  <c r="JEG393" i="1"/>
  <c r="JEH393" i="1"/>
  <c r="JEI393" i="1"/>
  <c r="JEJ393" i="1"/>
  <c r="JEK393" i="1"/>
  <c r="JEL393" i="1"/>
  <c r="JEM393" i="1"/>
  <c r="JEN393" i="1"/>
  <c r="JEO393" i="1"/>
  <c r="JEP393" i="1"/>
  <c r="JEQ393" i="1"/>
  <c r="JER393" i="1"/>
  <c r="JES393" i="1"/>
  <c r="JET393" i="1"/>
  <c r="JEU393" i="1"/>
  <c r="JEV393" i="1"/>
  <c r="JEW393" i="1"/>
  <c r="JEX393" i="1"/>
  <c r="JEY393" i="1"/>
  <c r="JEZ393" i="1"/>
  <c r="JFA393" i="1"/>
  <c r="JFB393" i="1"/>
  <c r="JFC393" i="1"/>
  <c r="JFD393" i="1"/>
  <c r="JFE393" i="1"/>
  <c r="JFF393" i="1"/>
  <c r="JFG393" i="1"/>
  <c r="JFH393" i="1"/>
  <c r="JFI393" i="1"/>
  <c r="JFJ393" i="1"/>
  <c r="JFK393" i="1"/>
  <c r="JFL393" i="1"/>
  <c r="JFM393" i="1"/>
  <c r="JFN393" i="1"/>
  <c r="JFO393" i="1"/>
  <c r="JFP393" i="1"/>
  <c r="JFQ393" i="1"/>
  <c r="JFR393" i="1"/>
  <c r="JFS393" i="1"/>
  <c r="JFT393" i="1"/>
  <c r="JFU393" i="1"/>
  <c r="JFV393" i="1"/>
  <c r="JFW393" i="1"/>
  <c r="JFX393" i="1"/>
  <c r="JFY393" i="1"/>
  <c r="JFZ393" i="1"/>
  <c r="JGA393" i="1"/>
  <c r="JGB393" i="1"/>
  <c r="JGC393" i="1"/>
  <c r="JGD393" i="1"/>
  <c r="JGE393" i="1"/>
  <c r="JGF393" i="1"/>
  <c r="JGG393" i="1"/>
  <c r="JGH393" i="1"/>
  <c r="JGI393" i="1"/>
  <c r="JGJ393" i="1"/>
  <c r="JGK393" i="1"/>
  <c r="JGL393" i="1"/>
  <c r="JGM393" i="1"/>
  <c r="JGN393" i="1"/>
  <c r="JGO393" i="1"/>
  <c r="JGP393" i="1"/>
  <c r="JGQ393" i="1"/>
  <c r="JGR393" i="1"/>
  <c r="JGS393" i="1"/>
  <c r="JGT393" i="1"/>
  <c r="JGU393" i="1"/>
  <c r="JGV393" i="1"/>
  <c r="JGW393" i="1"/>
  <c r="JGX393" i="1"/>
  <c r="JGY393" i="1"/>
  <c r="JGZ393" i="1"/>
  <c r="JHA393" i="1"/>
  <c r="JHB393" i="1"/>
  <c r="JHC393" i="1"/>
  <c r="JHD393" i="1"/>
  <c r="JHE393" i="1"/>
  <c r="JHF393" i="1"/>
  <c r="JHG393" i="1"/>
  <c r="JHH393" i="1"/>
  <c r="JHI393" i="1"/>
  <c r="JHJ393" i="1"/>
  <c r="JHK393" i="1"/>
  <c r="JHL393" i="1"/>
  <c r="JHM393" i="1"/>
  <c r="JHN393" i="1"/>
  <c r="JHO393" i="1"/>
  <c r="JHP393" i="1"/>
  <c r="JHQ393" i="1"/>
  <c r="JHR393" i="1"/>
  <c r="JHS393" i="1"/>
  <c r="JHT393" i="1"/>
  <c r="JHU393" i="1"/>
  <c r="JHV393" i="1"/>
  <c r="JHW393" i="1"/>
  <c r="JHX393" i="1"/>
  <c r="JHY393" i="1"/>
  <c r="JHZ393" i="1"/>
  <c r="JIA393" i="1"/>
  <c r="JIB393" i="1"/>
  <c r="JIC393" i="1"/>
  <c r="JID393" i="1"/>
  <c r="JIE393" i="1"/>
  <c r="JIF393" i="1"/>
  <c r="JIG393" i="1"/>
  <c r="JIH393" i="1"/>
  <c r="JII393" i="1"/>
  <c r="JIJ393" i="1"/>
  <c r="JIK393" i="1"/>
  <c r="JIL393" i="1"/>
  <c r="JIM393" i="1"/>
  <c r="JIN393" i="1"/>
  <c r="JIO393" i="1"/>
  <c r="JIP393" i="1"/>
  <c r="JIQ393" i="1"/>
  <c r="JIR393" i="1"/>
  <c r="JIS393" i="1"/>
  <c r="JIT393" i="1"/>
  <c r="JIU393" i="1"/>
  <c r="JIV393" i="1"/>
  <c r="JIW393" i="1"/>
  <c r="JIX393" i="1"/>
  <c r="JIY393" i="1"/>
  <c r="JIZ393" i="1"/>
  <c r="JJA393" i="1"/>
  <c r="JJB393" i="1"/>
  <c r="JJC393" i="1"/>
  <c r="JJD393" i="1"/>
  <c r="JJE393" i="1"/>
  <c r="JJF393" i="1"/>
  <c r="JJG393" i="1"/>
  <c r="JJH393" i="1"/>
  <c r="JJI393" i="1"/>
  <c r="JJJ393" i="1"/>
  <c r="JJK393" i="1"/>
  <c r="JJL393" i="1"/>
  <c r="JJM393" i="1"/>
  <c r="JJN393" i="1"/>
  <c r="JJO393" i="1"/>
  <c r="JJP393" i="1"/>
  <c r="JJQ393" i="1"/>
  <c r="JJR393" i="1"/>
  <c r="JJS393" i="1"/>
  <c r="JJT393" i="1"/>
  <c r="JJU393" i="1"/>
  <c r="JJV393" i="1"/>
  <c r="JJW393" i="1"/>
  <c r="JJX393" i="1"/>
  <c r="JJY393" i="1"/>
  <c r="JJZ393" i="1"/>
  <c r="JKA393" i="1"/>
  <c r="JKB393" i="1"/>
  <c r="JKC393" i="1"/>
  <c r="JKD393" i="1"/>
  <c r="JKE393" i="1"/>
  <c r="JKF393" i="1"/>
  <c r="JKG393" i="1"/>
  <c r="JKH393" i="1"/>
  <c r="JKI393" i="1"/>
  <c r="JKJ393" i="1"/>
  <c r="JKK393" i="1"/>
  <c r="JKL393" i="1"/>
  <c r="JKM393" i="1"/>
  <c r="JKN393" i="1"/>
  <c r="JKO393" i="1"/>
  <c r="JKP393" i="1"/>
  <c r="JKQ393" i="1"/>
  <c r="JKR393" i="1"/>
  <c r="JKS393" i="1"/>
  <c r="JKT393" i="1"/>
  <c r="JKU393" i="1"/>
  <c r="JKV393" i="1"/>
  <c r="JKW393" i="1"/>
  <c r="JKX393" i="1"/>
  <c r="JKY393" i="1"/>
  <c r="JKZ393" i="1"/>
  <c r="JLA393" i="1"/>
  <c r="JLB393" i="1"/>
  <c r="JLC393" i="1"/>
  <c r="JLD393" i="1"/>
  <c r="JLE393" i="1"/>
  <c r="JLF393" i="1"/>
  <c r="JLG393" i="1"/>
  <c r="JLH393" i="1"/>
  <c r="JLI393" i="1"/>
  <c r="JLJ393" i="1"/>
  <c r="JLK393" i="1"/>
  <c r="JLL393" i="1"/>
  <c r="JLM393" i="1"/>
  <c r="JLN393" i="1"/>
  <c r="JLO393" i="1"/>
  <c r="JLP393" i="1"/>
  <c r="JLQ393" i="1"/>
  <c r="JLR393" i="1"/>
  <c r="JLS393" i="1"/>
  <c r="JLT393" i="1"/>
  <c r="JLU393" i="1"/>
  <c r="JLV393" i="1"/>
  <c r="JLW393" i="1"/>
  <c r="JLX393" i="1"/>
  <c r="JLY393" i="1"/>
  <c r="JLZ393" i="1"/>
  <c r="JMA393" i="1"/>
  <c r="JMB393" i="1"/>
  <c r="JMC393" i="1"/>
  <c r="JMD393" i="1"/>
  <c r="JME393" i="1"/>
  <c r="JMF393" i="1"/>
  <c r="JMG393" i="1"/>
  <c r="JMH393" i="1"/>
  <c r="JMI393" i="1"/>
  <c r="JMJ393" i="1"/>
  <c r="JMK393" i="1"/>
  <c r="JML393" i="1"/>
  <c r="JMM393" i="1"/>
  <c r="JMN393" i="1"/>
  <c r="JMO393" i="1"/>
  <c r="JMP393" i="1"/>
  <c r="JMQ393" i="1"/>
  <c r="JMR393" i="1"/>
  <c r="JMS393" i="1"/>
  <c r="JMT393" i="1"/>
  <c r="JMU393" i="1"/>
  <c r="JMV393" i="1"/>
  <c r="JMW393" i="1"/>
  <c r="JMX393" i="1"/>
  <c r="JMY393" i="1"/>
  <c r="JMZ393" i="1"/>
  <c r="JNA393" i="1"/>
  <c r="JNB393" i="1"/>
  <c r="JNC393" i="1"/>
  <c r="JND393" i="1"/>
  <c r="JNE393" i="1"/>
  <c r="JNF393" i="1"/>
  <c r="JNG393" i="1"/>
  <c r="JNH393" i="1"/>
  <c r="JNI393" i="1"/>
  <c r="JNJ393" i="1"/>
  <c r="JNK393" i="1"/>
  <c r="JNL393" i="1"/>
  <c r="JNM393" i="1"/>
  <c r="JNN393" i="1"/>
  <c r="JNO393" i="1"/>
  <c r="JNP393" i="1"/>
  <c r="JNQ393" i="1"/>
  <c r="JNR393" i="1"/>
  <c r="JNS393" i="1"/>
  <c r="JNT393" i="1"/>
  <c r="JNU393" i="1"/>
  <c r="JNV393" i="1"/>
  <c r="JNW393" i="1"/>
  <c r="JNX393" i="1"/>
  <c r="JNY393" i="1"/>
  <c r="JNZ393" i="1"/>
  <c r="JOA393" i="1"/>
  <c r="JOB393" i="1"/>
  <c r="JOC393" i="1"/>
  <c r="JOD393" i="1"/>
  <c r="JOE393" i="1"/>
  <c r="JOF393" i="1"/>
  <c r="JOG393" i="1"/>
  <c r="JOH393" i="1"/>
  <c r="JOI393" i="1"/>
  <c r="JOJ393" i="1"/>
  <c r="JOK393" i="1"/>
  <c r="JOL393" i="1"/>
  <c r="JOM393" i="1"/>
  <c r="JON393" i="1"/>
  <c r="JOO393" i="1"/>
  <c r="JOP393" i="1"/>
  <c r="JOQ393" i="1"/>
  <c r="JOR393" i="1"/>
  <c r="JOS393" i="1"/>
  <c r="JOT393" i="1"/>
  <c r="JOU393" i="1"/>
  <c r="JOV393" i="1"/>
  <c r="JOW393" i="1"/>
  <c r="JOX393" i="1"/>
  <c r="JOY393" i="1"/>
  <c r="JOZ393" i="1"/>
  <c r="JPA393" i="1"/>
  <c r="JPB393" i="1"/>
  <c r="JPC393" i="1"/>
  <c r="JPD393" i="1"/>
  <c r="JPE393" i="1"/>
  <c r="JPF393" i="1"/>
  <c r="JPG393" i="1"/>
  <c r="JPH393" i="1"/>
  <c r="JPI393" i="1"/>
  <c r="JPJ393" i="1"/>
  <c r="JPK393" i="1"/>
  <c r="JPL393" i="1"/>
  <c r="JPM393" i="1"/>
  <c r="JPN393" i="1"/>
  <c r="JPO393" i="1"/>
  <c r="JPP393" i="1"/>
  <c r="JPQ393" i="1"/>
  <c r="JPR393" i="1"/>
  <c r="JPS393" i="1"/>
  <c r="JPT393" i="1"/>
  <c r="JPU393" i="1"/>
  <c r="JPV393" i="1"/>
  <c r="JPW393" i="1"/>
  <c r="JPX393" i="1"/>
  <c r="JPY393" i="1"/>
  <c r="JPZ393" i="1"/>
  <c r="JQA393" i="1"/>
  <c r="JQB393" i="1"/>
  <c r="JQC393" i="1"/>
  <c r="JQD393" i="1"/>
  <c r="JQE393" i="1"/>
  <c r="JQF393" i="1"/>
  <c r="JQG393" i="1"/>
  <c r="JQH393" i="1"/>
  <c r="JQI393" i="1"/>
  <c r="JQJ393" i="1"/>
  <c r="JQK393" i="1"/>
  <c r="JQL393" i="1"/>
  <c r="JQM393" i="1"/>
  <c r="JQN393" i="1"/>
  <c r="JQO393" i="1"/>
  <c r="JQP393" i="1"/>
  <c r="JQQ393" i="1"/>
  <c r="JQR393" i="1"/>
  <c r="JQS393" i="1"/>
  <c r="JQT393" i="1"/>
  <c r="JQU393" i="1"/>
  <c r="JQV393" i="1"/>
  <c r="JQW393" i="1"/>
  <c r="JQX393" i="1"/>
  <c r="JQY393" i="1"/>
  <c r="JQZ393" i="1"/>
  <c r="JRA393" i="1"/>
  <c r="JRB393" i="1"/>
  <c r="JRC393" i="1"/>
  <c r="JRD393" i="1"/>
  <c r="JRE393" i="1"/>
  <c r="JRF393" i="1"/>
  <c r="JRG393" i="1"/>
  <c r="JRH393" i="1"/>
  <c r="JRI393" i="1"/>
  <c r="JRJ393" i="1"/>
  <c r="JRK393" i="1"/>
  <c r="JRL393" i="1"/>
  <c r="JRM393" i="1"/>
  <c r="JRN393" i="1"/>
  <c r="JRO393" i="1"/>
  <c r="JRP393" i="1"/>
  <c r="JRQ393" i="1"/>
  <c r="JRR393" i="1"/>
  <c r="JRS393" i="1"/>
  <c r="JRT393" i="1"/>
  <c r="JRU393" i="1"/>
  <c r="JRV393" i="1"/>
  <c r="JRW393" i="1"/>
  <c r="JRX393" i="1"/>
  <c r="JRY393" i="1"/>
  <c r="JRZ393" i="1"/>
  <c r="JSA393" i="1"/>
  <c r="JSB393" i="1"/>
  <c r="JSC393" i="1"/>
  <c r="JSD393" i="1"/>
  <c r="JSE393" i="1"/>
  <c r="JSF393" i="1"/>
  <c r="JSG393" i="1"/>
  <c r="JSH393" i="1"/>
  <c r="JSI393" i="1"/>
  <c r="JSJ393" i="1"/>
  <c r="JSK393" i="1"/>
  <c r="JSL393" i="1"/>
  <c r="JSM393" i="1"/>
  <c r="JSN393" i="1"/>
  <c r="JSO393" i="1"/>
  <c r="JSP393" i="1"/>
  <c r="JSQ393" i="1"/>
  <c r="JSR393" i="1"/>
  <c r="JSS393" i="1"/>
  <c r="JST393" i="1"/>
  <c r="JSU393" i="1"/>
  <c r="JSV393" i="1"/>
  <c r="JSW393" i="1"/>
  <c r="JSX393" i="1"/>
  <c r="JSY393" i="1"/>
  <c r="JSZ393" i="1"/>
  <c r="JTA393" i="1"/>
  <c r="JTB393" i="1"/>
  <c r="JTC393" i="1"/>
  <c r="JTD393" i="1"/>
  <c r="JTE393" i="1"/>
  <c r="JTF393" i="1"/>
  <c r="JTG393" i="1"/>
  <c r="JTH393" i="1"/>
  <c r="JTI393" i="1"/>
  <c r="JTJ393" i="1"/>
  <c r="JTK393" i="1"/>
  <c r="JTL393" i="1"/>
  <c r="JTM393" i="1"/>
  <c r="JTN393" i="1"/>
  <c r="JTO393" i="1"/>
  <c r="JTP393" i="1"/>
  <c r="JTQ393" i="1"/>
  <c r="JTR393" i="1"/>
  <c r="JTS393" i="1"/>
  <c r="JTT393" i="1"/>
  <c r="JTU393" i="1"/>
  <c r="JTV393" i="1"/>
  <c r="JTW393" i="1"/>
  <c r="JTX393" i="1"/>
  <c r="JTY393" i="1"/>
  <c r="JTZ393" i="1"/>
  <c r="JUA393" i="1"/>
  <c r="JUB393" i="1"/>
  <c r="JUC393" i="1"/>
  <c r="JUD393" i="1"/>
  <c r="JUE393" i="1"/>
  <c r="JUF393" i="1"/>
  <c r="JUG393" i="1"/>
  <c r="JUH393" i="1"/>
  <c r="JUI393" i="1"/>
  <c r="JUJ393" i="1"/>
  <c r="JUK393" i="1"/>
  <c r="JUL393" i="1"/>
  <c r="JUM393" i="1"/>
  <c r="JUN393" i="1"/>
  <c r="JUO393" i="1"/>
  <c r="JUP393" i="1"/>
  <c r="JUQ393" i="1"/>
  <c r="JUR393" i="1"/>
  <c r="JUS393" i="1"/>
  <c r="JUT393" i="1"/>
  <c r="JUU393" i="1"/>
  <c r="JUV393" i="1"/>
  <c r="JUW393" i="1"/>
  <c r="JUX393" i="1"/>
  <c r="JUY393" i="1"/>
  <c r="JUZ393" i="1"/>
  <c r="JVA393" i="1"/>
  <c r="JVB393" i="1"/>
  <c r="JVC393" i="1"/>
  <c r="JVD393" i="1"/>
  <c r="JVE393" i="1"/>
  <c r="JVF393" i="1"/>
  <c r="JVG393" i="1"/>
  <c r="JVH393" i="1"/>
  <c r="JVI393" i="1"/>
  <c r="JVJ393" i="1"/>
  <c r="JVK393" i="1"/>
  <c r="JVL393" i="1"/>
  <c r="JVM393" i="1"/>
  <c r="JVN393" i="1"/>
  <c r="JVO393" i="1"/>
  <c r="JVP393" i="1"/>
  <c r="JVQ393" i="1"/>
  <c r="JVR393" i="1"/>
  <c r="JVS393" i="1"/>
  <c r="JVT393" i="1"/>
  <c r="JVU393" i="1"/>
  <c r="JVV393" i="1"/>
  <c r="JVW393" i="1"/>
  <c r="JVX393" i="1"/>
  <c r="JVY393" i="1"/>
  <c r="JVZ393" i="1"/>
  <c r="JWA393" i="1"/>
  <c r="JWB393" i="1"/>
  <c r="JWC393" i="1"/>
  <c r="JWD393" i="1"/>
  <c r="JWE393" i="1"/>
  <c r="JWF393" i="1"/>
  <c r="JWG393" i="1"/>
  <c r="JWH393" i="1"/>
  <c r="JWI393" i="1"/>
  <c r="JWJ393" i="1"/>
  <c r="JWK393" i="1"/>
  <c r="JWL393" i="1"/>
  <c r="JWM393" i="1"/>
  <c r="JWN393" i="1"/>
  <c r="JWO393" i="1"/>
  <c r="JWP393" i="1"/>
  <c r="JWQ393" i="1"/>
  <c r="JWR393" i="1"/>
  <c r="JWS393" i="1"/>
  <c r="JWT393" i="1"/>
  <c r="JWU393" i="1"/>
  <c r="JWV393" i="1"/>
  <c r="JWW393" i="1"/>
  <c r="JWX393" i="1"/>
  <c r="JWY393" i="1"/>
  <c r="JWZ393" i="1"/>
  <c r="JXA393" i="1"/>
  <c r="JXB393" i="1"/>
  <c r="JXC393" i="1"/>
  <c r="JXD393" i="1"/>
  <c r="JXE393" i="1"/>
  <c r="JXF393" i="1"/>
  <c r="JXG393" i="1"/>
  <c r="JXH393" i="1"/>
  <c r="JXI393" i="1"/>
  <c r="JXJ393" i="1"/>
  <c r="JXK393" i="1"/>
  <c r="JXL393" i="1"/>
  <c r="JXM393" i="1"/>
  <c r="JXN393" i="1"/>
  <c r="JXO393" i="1"/>
  <c r="JXP393" i="1"/>
  <c r="JXQ393" i="1"/>
  <c r="JXR393" i="1"/>
  <c r="JXS393" i="1"/>
  <c r="JXT393" i="1"/>
  <c r="JXU393" i="1"/>
  <c r="JXV393" i="1"/>
  <c r="JXW393" i="1"/>
  <c r="JXX393" i="1"/>
  <c r="JXY393" i="1"/>
  <c r="JXZ393" i="1"/>
  <c r="JYA393" i="1"/>
  <c r="JYB393" i="1"/>
  <c r="JYC393" i="1"/>
  <c r="JYD393" i="1"/>
  <c r="JYE393" i="1"/>
  <c r="JYF393" i="1"/>
  <c r="JYG393" i="1"/>
  <c r="JYH393" i="1"/>
  <c r="JYI393" i="1"/>
  <c r="JYJ393" i="1"/>
  <c r="JYK393" i="1"/>
  <c r="JYL393" i="1"/>
  <c r="JYM393" i="1"/>
  <c r="JYN393" i="1"/>
  <c r="JYO393" i="1"/>
  <c r="JYP393" i="1"/>
  <c r="JYQ393" i="1"/>
  <c r="JYR393" i="1"/>
  <c r="JYS393" i="1"/>
  <c r="JYT393" i="1"/>
  <c r="JYU393" i="1"/>
  <c r="JYV393" i="1"/>
  <c r="JYW393" i="1"/>
  <c r="JYX393" i="1"/>
  <c r="JYY393" i="1"/>
  <c r="JYZ393" i="1"/>
  <c r="JZA393" i="1"/>
  <c r="JZB393" i="1"/>
  <c r="JZC393" i="1"/>
  <c r="JZD393" i="1"/>
  <c r="JZE393" i="1"/>
  <c r="JZF393" i="1"/>
  <c r="JZG393" i="1"/>
  <c r="JZH393" i="1"/>
  <c r="JZI393" i="1"/>
  <c r="JZJ393" i="1"/>
  <c r="JZK393" i="1"/>
  <c r="JZL393" i="1"/>
  <c r="JZM393" i="1"/>
  <c r="JZN393" i="1"/>
  <c r="JZO393" i="1"/>
  <c r="JZP393" i="1"/>
  <c r="JZQ393" i="1"/>
  <c r="JZR393" i="1"/>
  <c r="JZS393" i="1"/>
  <c r="JZT393" i="1"/>
  <c r="JZU393" i="1"/>
  <c r="JZV393" i="1"/>
  <c r="JZW393" i="1"/>
  <c r="JZX393" i="1"/>
  <c r="JZY393" i="1"/>
  <c r="JZZ393" i="1"/>
  <c r="KAA393" i="1"/>
  <c r="KAB393" i="1"/>
  <c r="KAC393" i="1"/>
  <c r="KAD393" i="1"/>
  <c r="KAE393" i="1"/>
  <c r="KAF393" i="1"/>
  <c r="KAG393" i="1"/>
  <c r="KAH393" i="1"/>
  <c r="KAI393" i="1"/>
  <c r="KAJ393" i="1"/>
  <c r="KAK393" i="1"/>
  <c r="KAL393" i="1"/>
  <c r="KAM393" i="1"/>
  <c r="KAN393" i="1"/>
  <c r="KAO393" i="1"/>
  <c r="KAP393" i="1"/>
  <c r="KAQ393" i="1"/>
  <c r="KAR393" i="1"/>
  <c r="KAS393" i="1"/>
  <c r="KAT393" i="1"/>
  <c r="KAU393" i="1"/>
  <c r="KAV393" i="1"/>
  <c r="KAW393" i="1"/>
  <c r="KAX393" i="1"/>
  <c r="KAY393" i="1"/>
  <c r="KAZ393" i="1"/>
  <c r="KBA393" i="1"/>
  <c r="KBB393" i="1"/>
  <c r="KBC393" i="1"/>
  <c r="KBD393" i="1"/>
  <c r="KBE393" i="1"/>
  <c r="KBF393" i="1"/>
  <c r="KBG393" i="1"/>
  <c r="KBH393" i="1"/>
  <c r="KBI393" i="1"/>
  <c r="KBJ393" i="1"/>
  <c r="KBK393" i="1"/>
  <c r="KBL393" i="1"/>
  <c r="KBM393" i="1"/>
  <c r="KBN393" i="1"/>
  <c r="KBO393" i="1"/>
  <c r="KBP393" i="1"/>
  <c r="KBQ393" i="1"/>
  <c r="KBR393" i="1"/>
  <c r="KBS393" i="1"/>
  <c r="KBT393" i="1"/>
  <c r="KBU393" i="1"/>
  <c r="KBV393" i="1"/>
  <c r="KBW393" i="1"/>
  <c r="KBX393" i="1"/>
  <c r="KBY393" i="1"/>
  <c r="KBZ393" i="1"/>
  <c r="KCA393" i="1"/>
  <c r="KCB393" i="1"/>
  <c r="KCC393" i="1"/>
  <c r="KCD393" i="1"/>
  <c r="KCE393" i="1"/>
  <c r="KCF393" i="1"/>
  <c r="KCG393" i="1"/>
  <c r="KCH393" i="1"/>
  <c r="KCI393" i="1"/>
  <c r="KCJ393" i="1"/>
  <c r="KCK393" i="1"/>
  <c r="KCL393" i="1"/>
  <c r="KCM393" i="1"/>
  <c r="KCN393" i="1"/>
  <c r="KCO393" i="1"/>
  <c r="KCP393" i="1"/>
  <c r="KCQ393" i="1"/>
  <c r="KCR393" i="1"/>
  <c r="KCS393" i="1"/>
  <c r="KCT393" i="1"/>
  <c r="KCU393" i="1"/>
  <c r="KCV393" i="1"/>
  <c r="KCW393" i="1"/>
  <c r="KCX393" i="1"/>
  <c r="KCY393" i="1"/>
  <c r="KCZ393" i="1"/>
  <c r="KDA393" i="1"/>
  <c r="KDB393" i="1"/>
  <c r="KDC393" i="1"/>
  <c r="KDD393" i="1"/>
  <c r="KDE393" i="1"/>
  <c r="KDF393" i="1"/>
  <c r="KDG393" i="1"/>
  <c r="KDH393" i="1"/>
  <c r="KDI393" i="1"/>
  <c r="KDJ393" i="1"/>
  <c r="KDK393" i="1"/>
  <c r="KDL393" i="1"/>
  <c r="KDM393" i="1"/>
  <c r="KDN393" i="1"/>
  <c r="KDO393" i="1"/>
  <c r="KDP393" i="1"/>
  <c r="KDQ393" i="1"/>
  <c r="KDR393" i="1"/>
  <c r="KDS393" i="1"/>
  <c r="KDT393" i="1"/>
  <c r="KDU393" i="1"/>
  <c r="KDV393" i="1"/>
  <c r="KDW393" i="1"/>
  <c r="KDX393" i="1"/>
  <c r="KDY393" i="1"/>
  <c r="KDZ393" i="1"/>
  <c r="KEA393" i="1"/>
  <c r="KEB393" i="1"/>
  <c r="KEC393" i="1"/>
  <c r="KED393" i="1"/>
  <c r="KEE393" i="1"/>
  <c r="KEF393" i="1"/>
  <c r="KEG393" i="1"/>
  <c r="KEH393" i="1"/>
  <c r="KEI393" i="1"/>
  <c r="KEJ393" i="1"/>
  <c r="KEK393" i="1"/>
  <c r="KEL393" i="1"/>
  <c r="KEM393" i="1"/>
  <c r="KEN393" i="1"/>
  <c r="KEO393" i="1"/>
  <c r="KEP393" i="1"/>
  <c r="KEQ393" i="1"/>
  <c r="KER393" i="1"/>
  <c r="KES393" i="1"/>
  <c r="KET393" i="1"/>
  <c r="KEU393" i="1"/>
  <c r="KEV393" i="1"/>
  <c r="KEW393" i="1"/>
  <c r="KEX393" i="1"/>
  <c r="KEY393" i="1"/>
  <c r="KEZ393" i="1"/>
  <c r="KFA393" i="1"/>
  <c r="KFB393" i="1"/>
  <c r="KFC393" i="1"/>
  <c r="KFD393" i="1"/>
  <c r="KFE393" i="1"/>
  <c r="KFF393" i="1"/>
  <c r="KFG393" i="1"/>
  <c r="KFH393" i="1"/>
  <c r="KFI393" i="1"/>
  <c r="KFJ393" i="1"/>
  <c r="KFK393" i="1"/>
  <c r="KFL393" i="1"/>
  <c r="KFM393" i="1"/>
  <c r="KFN393" i="1"/>
  <c r="KFO393" i="1"/>
  <c r="KFP393" i="1"/>
  <c r="KFQ393" i="1"/>
  <c r="KFR393" i="1"/>
  <c r="KFS393" i="1"/>
  <c r="KFT393" i="1"/>
  <c r="KFU393" i="1"/>
  <c r="KFV393" i="1"/>
  <c r="KFW393" i="1"/>
  <c r="KFX393" i="1"/>
  <c r="KFY393" i="1"/>
  <c r="KFZ393" i="1"/>
  <c r="KGA393" i="1"/>
  <c r="KGB393" i="1"/>
  <c r="KGC393" i="1"/>
  <c r="KGD393" i="1"/>
  <c r="KGE393" i="1"/>
  <c r="KGF393" i="1"/>
  <c r="KGG393" i="1"/>
  <c r="KGH393" i="1"/>
  <c r="KGI393" i="1"/>
  <c r="KGJ393" i="1"/>
  <c r="KGK393" i="1"/>
  <c r="KGL393" i="1"/>
  <c r="KGM393" i="1"/>
  <c r="KGN393" i="1"/>
  <c r="KGO393" i="1"/>
  <c r="KGP393" i="1"/>
  <c r="KGQ393" i="1"/>
  <c r="KGR393" i="1"/>
  <c r="KGS393" i="1"/>
  <c r="KGT393" i="1"/>
  <c r="KGU393" i="1"/>
  <c r="KGV393" i="1"/>
  <c r="KGW393" i="1"/>
  <c r="KGX393" i="1"/>
  <c r="KGY393" i="1"/>
  <c r="KGZ393" i="1"/>
  <c r="KHA393" i="1"/>
  <c r="KHB393" i="1"/>
  <c r="KHC393" i="1"/>
  <c r="KHD393" i="1"/>
  <c r="KHE393" i="1"/>
  <c r="KHF393" i="1"/>
  <c r="KHG393" i="1"/>
  <c r="KHH393" i="1"/>
  <c r="KHI393" i="1"/>
  <c r="KHJ393" i="1"/>
  <c r="KHK393" i="1"/>
  <c r="KHL393" i="1"/>
  <c r="KHM393" i="1"/>
  <c r="KHN393" i="1"/>
  <c r="KHO393" i="1"/>
  <c r="KHP393" i="1"/>
  <c r="KHQ393" i="1"/>
  <c r="KHR393" i="1"/>
  <c r="KHS393" i="1"/>
  <c r="KHT393" i="1"/>
  <c r="KHU393" i="1"/>
  <c r="KHV393" i="1"/>
  <c r="KHW393" i="1"/>
  <c r="KHX393" i="1"/>
  <c r="KHY393" i="1"/>
  <c r="KHZ393" i="1"/>
  <c r="KIA393" i="1"/>
  <c r="KIB393" i="1"/>
  <c r="KIC393" i="1"/>
  <c r="KID393" i="1"/>
  <c r="KIE393" i="1"/>
  <c r="KIF393" i="1"/>
  <c r="KIG393" i="1"/>
  <c r="KIH393" i="1"/>
  <c r="KII393" i="1"/>
  <c r="KIJ393" i="1"/>
  <c r="KIK393" i="1"/>
  <c r="KIL393" i="1"/>
  <c r="KIM393" i="1"/>
  <c r="KIN393" i="1"/>
  <c r="KIO393" i="1"/>
  <c r="KIP393" i="1"/>
  <c r="KIQ393" i="1"/>
  <c r="KIR393" i="1"/>
  <c r="KIS393" i="1"/>
  <c r="KIT393" i="1"/>
  <c r="KIU393" i="1"/>
  <c r="KIV393" i="1"/>
  <c r="KIW393" i="1"/>
  <c r="KIX393" i="1"/>
  <c r="KIY393" i="1"/>
  <c r="KIZ393" i="1"/>
  <c r="KJA393" i="1"/>
  <c r="KJB393" i="1"/>
  <c r="KJC393" i="1"/>
  <c r="KJD393" i="1"/>
  <c r="KJE393" i="1"/>
  <c r="KJF393" i="1"/>
  <c r="KJG393" i="1"/>
  <c r="KJH393" i="1"/>
  <c r="KJI393" i="1"/>
  <c r="KJJ393" i="1"/>
  <c r="KJK393" i="1"/>
  <c r="KJL393" i="1"/>
  <c r="KJM393" i="1"/>
  <c r="KJN393" i="1"/>
  <c r="KJO393" i="1"/>
  <c r="KJP393" i="1"/>
  <c r="KJQ393" i="1"/>
  <c r="KJR393" i="1"/>
  <c r="KJS393" i="1"/>
  <c r="KJT393" i="1"/>
  <c r="KJU393" i="1"/>
  <c r="KJV393" i="1"/>
  <c r="KJW393" i="1"/>
  <c r="KJX393" i="1"/>
  <c r="KJY393" i="1"/>
  <c r="KJZ393" i="1"/>
  <c r="KKA393" i="1"/>
  <c r="KKB393" i="1"/>
  <c r="KKC393" i="1"/>
  <c r="KKD393" i="1"/>
  <c r="KKE393" i="1"/>
  <c r="KKF393" i="1"/>
  <c r="KKG393" i="1"/>
  <c r="KKH393" i="1"/>
  <c r="KKI393" i="1"/>
  <c r="KKJ393" i="1"/>
  <c r="KKK393" i="1"/>
  <c r="KKL393" i="1"/>
  <c r="KKM393" i="1"/>
  <c r="KKN393" i="1"/>
  <c r="KKO393" i="1"/>
  <c r="KKP393" i="1"/>
  <c r="KKQ393" i="1"/>
  <c r="KKR393" i="1"/>
  <c r="KKS393" i="1"/>
  <c r="KKT393" i="1"/>
  <c r="KKU393" i="1"/>
  <c r="KKV393" i="1"/>
  <c r="KKW393" i="1"/>
  <c r="KKX393" i="1"/>
  <c r="KKY393" i="1"/>
  <c r="KKZ393" i="1"/>
  <c r="KLA393" i="1"/>
  <c r="KLB393" i="1"/>
  <c r="KLC393" i="1"/>
  <c r="KLD393" i="1"/>
  <c r="KLE393" i="1"/>
  <c r="KLF393" i="1"/>
  <c r="KLG393" i="1"/>
  <c r="KLH393" i="1"/>
  <c r="KLI393" i="1"/>
  <c r="KLJ393" i="1"/>
  <c r="KLK393" i="1"/>
  <c r="KLL393" i="1"/>
  <c r="KLM393" i="1"/>
  <c r="KLN393" i="1"/>
  <c r="KLO393" i="1"/>
  <c r="KLP393" i="1"/>
  <c r="KLQ393" i="1"/>
  <c r="KLR393" i="1"/>
  <c r="KLS393" i="1"/>
  <c r="KLT393" i="1"/>
  <c r="KLU393" i="1"/>
  <c r="KLV393" i="1"/>
  <c r="KLW393" i="1"/>
  <c r="KLX393" i="1"/>
  <c r="KLY393" i="1"/>
  <c r="KLZ393" i="1"/>
  <c r="KMA393" i="1"/>
  <c r="KMB393" i="1"/>
  <c r="KMC393" i="1"/>
  <c r="KMD393" i="1"/>
  <c r="KME393" i="1"/>
  <c r="KMF393" i="1"/>
  <c r="KMG393" i="1"/>
  <c r="KMH393" i="1"/>
  <c r="KMI393" i="1"/>
  <c r="KMJ393" i="1"/>
  <c r="KMK393" i="1"/>
  <c r="KML393" i="1"/>
  <c r="KMM393" i="1"/>
  <c r="KMN393" i="1"/>
  <c r="KMO393" i="1"/>
  <c r="KMP393" i="1"/>
  <c r="KMQ393" i="1"/>
  <c r="KMR393" i="1"/>
  <c r="KMS393" i="1"/>
  <c r="KMT393" i="1"/>
  <c r="KMU393" i="1"/>
  <c r="KMV393" i="1"/>
  <c r="KMW393" i="1"/>
  <c r="KMX393" i="1"/>
  <c r="KMY393" i="1"/>
  <c r="KMZ393" i="1"/>
  <c r="KNA393" i="1"/>
  <c r="KNB393" i="1"/>
  <c r="KNC393" i="1"/>
  <c r="KND393" i="1"/>
  <c r="KNE393" i="1"/>
  <c r="KNF393" i="1"/>
  <c r="KNG393" i="1"/>
  <c r="KNH393" i="1"/>
  <c r="KNI393" i="1"/>
  <c r="KNJ393" i="1"/>
  <c r="KNK393" i="1"/>
  <c r="KNL393" i="1"/>
  <c r="KNM393" i="1"/>
  <c r="KNN393" i="1"/>
  <c r="KNO393" i="1"/>
  <c r="KNP393" i="1"/>
  <c r="KNQ393" i="1"/>
  <c r="KNR393" i="1"/>
  <c r="KNS393" i="1"/>
  <c r="KNT393" i="1"/>
  <c r="KNU393" i="1"/>
  <c r="KNV393" i="1"/>
  <c r="KNW393" i="1"/>
  <c r="KNX393" i="1"/>
  <c r="KNY393" i="1"/>
  <c r="KNZ393" i="1"/>
  <c r="KOA393" i="1"/>
  <c r="KOB393" i="1"/>
  <c r="KOC393" i="1"/>
  <c r="KOD393" i="1"/>
  <c r="KOE393" i="1"/>
  <c r="KOF393" i="1"/>
  <c r="KOG393" i="1"/>
  <c r="KOH393" i="1"/>
  <c r="KOI393" i="1"/>
  <c r="KOJ393" i="1"/>
  <c r="KOK393" i="1"/>
  <c r="KOL393" i="1"/>
  <c r="KOM393" i="1"/>
  <c r="KON393" i="1"/>
  <c r="KOO393" i="1"/>
  <c r="KOP393" i="1"/>
  <c r="KOQ393" i="1"/>
  <c r="KOR393" i="1"/>
  <c r="KOS393" i="1"/>
  <c r="KOT393" i="1"/>
  <c r="KOU393" i="1"/>
  <c r="KOV393" i="1"/>
  <c r="KOW393" i="1"/>
  <c r="KOX393" i="1"/>
  <c r="KOY393" i="1"/>
  <c r="KOZ393" i="1"/>
  <c r="KPA393" i="1"/>
  <c r="KPB393" i="1"/>
  <c r="KPC393" i="1"/>
  <c r="KPD393" i="1"/>
  <c r="KPE393" i="1"/>
  <c r="KPF393" i="1"/>
  <c r="KPG393" i="1"/>
  <c r="KPH393" i="1"/>
  <c r="KPI393" i="1"/>
  <c r="KPJ393" i="1"/>
  <c r="KPK393" i="1"/>
  <c r="KPL393" i="1"/>
  <c r="KPM393" i="1"/>
  <c r="KPN393" i="1"/>
  <c r="KPO393" i="1"/>
  <c r="KPP393" i="1"/>
  <c r="KPQ393" i="1"/>
  <c r="KPR393" i="1"/>
  <c r="KPS393" i="1"/>
  <c r="KPT393" i="1"/>
  <c r="KPU393" i="1"/>
  <c r="KPV393" i="1"/>
  <c r="KPW393" i="1"/>
  <c r="KPX393" i="1"/>
  <c r="KPY393" i="1"/>
  <c r="KPZ393" i="1"/>
  <c r="KQA393" i="1"/>
  <c r="KQB393" i="1"/>
  <c r="KQC393" i="1"/>
  <c r="KQD393" i="1"/>
  <c r="KQE393" i="1"/>
  <c r="KQF393" i="1"/>
  <c r="KQG393" i="1"/>
  <c r="KQH393" i="1"/>
  <c r="KQI393" i="1"/>
  <c r="KQJ393" i="1"/>
  <c r="KQK393" i="1"/>
  <c r="KQL393" i="1"/>
  <c r="KQM393" i="1"/>
  <c r="KQN393" i="1"/>
  <c r="KQO393" i="1"/>
  <c r="KQP393" i="1"/>
  <c r="KQQ393" i="1"/>
  <c r="KQR393" i="1"/>
  <c r="KQS393" i="1"/>
  <c r="KQT393" i="1"/>
  <c r="KQU393" i="1"/>
  <c r="KQV393" i="1"/>
  <c r="KQW393" i="1"/>
  <c r="KQX393" i="1"/>
  <c r="KQY393" i="1"/>
  <c r="KQZ393" i="1"/>
  <c r="KRA393" i="1"/>
  <c r="KRB393" i="1"/>
  <c r="KRC393" i="1"/>
  <c r="KRD393" i="1"/>
  <c r="KRE393" i="1"/>
  <c r="KRF393" i="1"/>
  <c r="KRG393" i="1"/>
  <c r="KRH393" i="1"/>
  <c r="KRI393" i="1"/>
  <c r="KRJ393" i="1"/>
  <c r="KRK393" i="1"/>
  <c r="KRL393" i="1"/>
  <c r="KRM393" i="1"/>
  <c r="KRN393" i="1"/>
  <c r="KRO393" i="1"/>
  <c r="KRP393" i="1"/>
  <c r="KRQ393" i="1"/>
  <c r="KRR393" i="1"/>
  <c r="KRS393" i="1"/>
  <c r="KRT393" i="1"/>
  <c r="KRU393" i="1"/>
  <c r="KRV393" i="1"/>
  <c r="KRW393" i="1"/>
  <c r="KRX393" i="1"/>
  <c r="KRY393" i="1"/>
  <c r="KRZ393" i="1"/>
  <c r="KSA393" i="1"/>
  <c r="KSB393" i="1"/>
  <c r="KSC393" i="1"/>
  <c r="KSD393" i="1"/>
  <c r="KSE393" i="1"/>
  <c r="KSF393" i="1"/>
  <c r="KSG393" i="1"/>
  <c r="KSH393" i="1"/>
  <c r="KSI393" i="1"/>
  <c r="KSJ393" i="1"/>
  <c r="KSK393" i="1"/>
  <c r="KSL393" i="1"/>
  <c r="KSM393" i="1"/>
  <c r="KSN393" i="1"/>
  <c r="KSO393" i="1"/>
  <c r="KSP393" i="1"/>
  <c r="KSQ393" i="1"/>
  <c r="KSR393" i="1"/>
  <c r="KSS393" i="1"/>
  <c r="KST393" i="1"/>
  <c r="KSU393" i="1"/>
  <c r="KSV393" i="1"/>
  <c r="KSW393" i="1"/>
  <c r="KSX393" i="1"/>
  <c r="KSY393" i="1"/>
  <c r="KSZ393" i="1"/>
  <c r="KTA393" i="1"/>
  <c r="KTB393" i="1"/>
  <c r="KTC393" i="1"/>
  <c r="KTD393" i="1"/>
  <c r="KTE393" i="1"/>
  <c r="KTF393" i="1"/>
  <c r="KTG393" i="1"/>
  <c r="KTH393" i="1"/>
  <c r="KTI393" i="1"/>
  <c r="KTJ393" i="1"/>
  <c r="KTK393" i="1"/>
  <c r="KTL393" i="1"/>
  <c r="KTM393" i="1"/>
  <c r="KTN393" i="1"/>
  <c r="KTO393" i="1"/>
  <c r="KTP393" i="1"/>
  <c r="KTQ393" i="1"/>
  <c r="KTR393" i="1"/>
  <c r="KTS393" i="1"/>
  <c r="KTT393" i="1"/>
  <c r="KTU393" i="1"/>
  <c r="KTV393" i="1"/>
  <c r="KTW393" i="1"/>
  <c r="KTX393" i="1"/>
  <c r="KTY393" i="1"/>
  <c r="KTZ393" i="1"/>
  <c r="KUA393" i="1"/>
  <c r="KUB393" i="1"/>
  <c r="KUC393" i="1"/>
  <c r="KUD393" i="1"/>
  <c r="KUE393" i="1"/>
  <c r="KUF393" i="1"/>
  <c r="KUG393" i="1"/>
  <c r="KUH393" i="1"/>
  <c r="KUI393" i="1"/>
  <c r="KUJ393" i="1"/>
  <c r="KUK393" i="1"/>
  <c r="KUL393" i="1"/>
  <c r="KUM393" i="1"/>
  <c r="KUN393" i="1"/>
  <c r="KUO393" i="1"/>
  <c r="KUP393" i="1"/>
  <c r="KUQ393" i="1"/>
  <c r="KUR393" i="1"/>
  <c r="KUS393" i="1"/>
  <c r="KUT393" i="1"/>
  <c r="KUU393" i="1"/>
  <c r="KUV393" i="1"/>
  <c r="KUW393" i="1"/>
  <c r="KUX393" i="1"/>
  <c r="KUY393" i="1"/>
  <c r="KUZ393" i="1"/>
  <c r="KVA393" i="1"/>
  <c r="KVB393" i="1"/>
  <c r="KVC393" i="1"/>
  <c r="KVD393" i="1"/>
  <c r="KVE393" i="1"/>
  <c r="KVF393" i="1"/>
  <c r="KVG393" i="1"/>
  <c r="KVH393" i="1"/>
  <c r="KVI393" i="1"/>
  <c r="KVJ393" i="1"/>
  <c r="KVK393" i="1"/>
  <c r="KVL393" i="1"/>
  <c r="KVM393" i="1"/>
  <c r="KVN393" i="1"/>
  <c r="KVO393" i="1"/>
  <c r="KVP393" i="1"/>
  <c r="KVQ393" i="1"/>
  <c r="KVR393" i="1"/>
  <c r="KVS393" i="1"/>
  <c r="KVT393" i="1"/>
  <c r="KVU393" i="1"/>
  <c r="KVV393" i="1"/>
  <c r="KVW393" i="1"/>
  <c r="KVX393" i="1"/>
  <c r="KVY393" i="1"/>
  <c r="KVZ393" i="1"/>
  <c r="KWA393" i="1"/>
  <c r="KWB393" i="1"/>
  <c r="KWC393" i="1"/>
  <c r="KWD393" i="1"/>
  <c r="KWE393" i="1"/>
  <c r="KWF393" i="1"/>
  <c r="KWG393" i="1"/>
  <c r="KWH393" i="1"/>
  <c r="KWI393" i="1"/>
  <c r="KWJ393" i="1"/>
  <c r="KWK393" i="1"/>
  <c r="KWL393" i="1"/>
  <c r="KWM393" i="1"/>
  <c r="KWN393" i="1"/>
  <c r="KWO393" i="1"/>
  <c r="KWP393" i="1"/>
  <c r="KWQ393" i="1"/>
  <c r="KWR393" i="1"/>
  <c r="KWS393" i="1"/>
  <c r="KWT393" i="1"/>
  <c r="KWU393" i="1"/>
  <c r="KWV393" i="1"/>
  <c r="KWW393" i="1"/>
  <c r="KWX393" i="1"/>
  <c r="KWY393" i="1"/>
  <c r="KWZ393" i="1"/>
  <c r="KXA393" i="1"/>
  <c r="KXB393" i="1"/>
  <c r="KXC393" i="1"/>
  <c r="KXD393" i="1"/>
  <c r="KXE393" i="1"/>
  <c r="KXF393" i="1"/>
  <c r="KXG393" i="1"/>
  <c r="KXH393" i="1"/>
  <c r="KXI393" i="1"/>
  <c r="KXJ393" i="1"/>
  <c r="KXK393" i="1"/>
  <c r="KXL393" i="1"/>
  <c r="KXM393" i="1"/>
  <c r="KXN393" i="1"/>
  <c r="KXO393" i="1"/>
  <c r="KXP393" i="1"/>
  <c r="KXQ393" i="1"/>
  <c r="KXR393" i="1"/>
  <c r="KXS393" i="1"/>
  <c r="KXT393" i="1"/>
  <c r="KXU393" i="1"/>
  <c r="KXV393" i="1"/>
  <c r="KXW393" i="1"/>
  <c r="KXX393" i="1"/>
  <c r="KXY393" i="1"/>
  <c r="KXZ393" i="1"/>
  <c r="KYA393" i="1"/>
  <c r="KYB393" i="1"/>
  <c r="KYC393" i="1"/>
  <c r="KYD393" i="1"/>
  <c r="KYE393" i="1"/>
  <c r="KYF393" i="1"/>
  <c r="KYG393" i="1"/>
  <c r="KYH393" i="1"/>
  <c r="KYI393" i="1"/>
  <c r="KYJ393" i="1"/>
  <c r="KYK393" i="1"/>
  <c r="KYL393" i="1"/>
  <c r="KYM393" i="1"/>
  <c r="KYN393" i="1"/>
  <c r="KYO393" i="1"/>
  <c r="KYP393" i="1"/>
  <c r="KYQ393" i="1"/>
  <c r="KYR393" i="1"/>
  <c r="KYS393" i="1"/>
  <c r="KYT393" i="1"/>
  <c r="KYU393" i="1"/>
  <c r="KYV393" i="1"/>
  <c r="KYW393" i="1"/>
  <c r="KYX393" i="1"/>
  <c r="KYY393" i="1"/>
  <c r="KYZ393" i="1"/>
  <c r="KZA393" i="1"/>
  <c r="KZB393" i="1"/>
  <c r="KZC393" i="1"/>
  <c r="KZD393" i="1"/>
  <c r="KZE393" i="1"/>
  <c r="KZF393" i="1"/>
  <c r="KZG393" i="1"/>
  <c r="KZH393" i="1"/>
  <c r="KZI393" i="1"/>
  <c r="KZJ393" i="1"/>
  <c r="KZK393" i="1"/>
  <c r="KZL393" i="1"/>
  <c r="KZM393" i="1"/>
  <c r="KZN393" i="1"/>
  <c r="KZO393" i="1"/>
  <c r="KZP393" i="1"/>
  <c r="KZQ393" i="1"/>
  <c r="KZR393" i="1"/>
  <c r="KZS393" i="1"/>
  <c r="KZT393" i="1"/>
  <c r="KZU393" i="1"/>
  <c r="KZV393" i="1"/>
  <c r="KZW393" i="1"/>
  <c r="KZX393" i="1"/>
  <c r="KZY393" i="1"/>
  <c r="KZZ393" i="1"/>
  <c r="LAA393" i="1"/>
  <c r="LAB393" i="1"/>
  <c r="LAC393" i="1"/>
  <c r="LAD393" i="1"/>
  <c r="LAE393" i="1"/>
  <c r="LAF393" i="1"/>
  <c r="LAG393" i="1"/>
  <c r="LAH393" i="1"/>
  <c r="LAI393" i="1"/>
  <c r="LAJ393" i="1"/>
  <c r="LAK393" i="1"/>
  <c r="LAL393" i="1"/>
  <c r="LAM393" i="1"/>
  <c r="LAN393" i="1"/>
  <c r="LAO393" i="1"/>
  <c r="LAP393" i="1"/>
  <c r="LAQ393" i="1"/>
  <c r="LAR393" i="1"/>
  <c r="LAS393" i="1"/>
  <c r="LAT393" i="1"/>
  <c r="LAU393" i="1"/>
  <c r="LAV393" i="1"/>
  <c r="LAW393" i="1"/>
  <c r="LAX393" i="1"/>
  <c r="LAY393" i="1"/>
  <c r="LAZ393" i="1"/>
  <c r="LBA393" i="1"/>
  <c r="LBB393" i="1"/>
  <c r="LBC393" i="1"/>
  <c r="LBD393" i="1"/>
  <c r="LBE393" i="1"/>
  <c r="LBF393" i="1"/>
  <c r="LBG393" i="1"/>
  <c r="LBH393" i="1"/>
  <c r="LBI393" i="1"/>
  <c r="LBJ393" i="1"/>
  <c r="LBK393" i="1"/>
  <c r="LBL393" i="1"/>
  <c r="LBM393" i="1"/>
  <c r="LBN393" i="1"/>
  <c r="LBO393" i="1"/>
  <c r="LBP393" i="1"/>
  <c r="LBQ393" i="1"/>
  <c r="LBR393" i="1"/>
  <c r="LBS393" i="1"/>
  <c r="LBT393" i="1"/>
  <c r="LBU393" i="1"/>
  <c r="LBV393" i="1"/>
  <c r="LBW393" i="1"/>
  <c r="LBX393" i="1"/>
  <c r="LBY393" i="1"/>
  <c r="LBZ393" i="1"/>
  <c r="LCA393" i="1"/>
  <c r="LCB393" i="1"/>
  <c r="LCC393" i="1"/>
  <c r="LCD393" i="1"/>
  <c r="LCE393" i="1"/>
  <c r="LCF393" i="1"/>
  <c r="LCG393" i="1"/>
  <c r="LCH393" i="1"/>
  <c r="LCI393" i="1"/>
  <c r="LCJ393" i="1"/>
  <c r="LCK393" i="1"/>
  <c r="LCL393" i="1"/>
  <c r="LCM393" i="1"/>
  <c r="LCN393" i="1"/>
  <c r="LCO393" i="1"/>
  <c r="LCP393" i="1"/>
  <c r="LCQ393" i="1"/>
  <c r="LCR393" i="1"/>
  <c r="LCS393" i="1"/>
  <c r="LCT393" i="1"/>
  <c r="LCU393" i="1"/>
  <c r="LCV393" i="1"/>
  <c r="LCW393" i="1"/>
  <c r="LCX393" i="1"/>
  <c r="LCY393" i="1"/>
  <c r="LCZ393" i="1"/>
  <c r="LDA393" i="1"/>
  <c r="LDB393" i="1"/>
  <c r="LDC393" i="1"/>
  <c r="LDD393" i="1"/>
  <c r="LDE393" i="1"/>
  <c r="LDF393" i="1"/>
  <c r="LDG393" i="1"/>
  <c r="LDH393" i="1"/>
  <c r="LDI393" i="1"/>
  <c r="LDJ393" i="1"/>
  <c r="LDK393" i="1"/>
  <c r="LDL393" i="1"/>
  <c r="LDM393" i="1"/>
  <c r="LDN393" i="1"/>
  <c r="LDO393" i="1"/>
  <c r="LDP393" i="1"/>
  <c r="LDQ393" i="1"/>
  <c r="LDR393" i="1"/>
  <c r="LDS393" i="1"/>
  <c r="LDT393" i="1"/>
  <c r="LDU393" i="1"/>
  <c r="LDV393" i="1"/>
  <c r="LDW393" i="1"/>
  <c r="LDX393" i="1"/>
  <c r="LDY393" i="1"/>
  <c r="LDZ393" i="1"/>
  <c r="LEA393" i="1"/>
  <c r="LEB393" i="1"/>
  <c r="LEC393" i="1"/>
  <c r="LED393" i="1"/>
  <c r="LEE393" i="1"/>
  <c r="LEF393" i="1"/>
  <c r="LEG393" i="1"/>
  <c r="LEH393" i="1"/>
  <c r="LEI393" i="1"/>
  <c r="LEJ393" i="1"/>
  <c r="LEK393" i="1"/>
  <c r="LEL393" i="1"/>
  <c r="LEM393" i="1"/>
  <c r="LEN393" i="1"/>
  <c r="LEO393" i="1"/>
  <c r="LEP393" i="1"/>
  <c r="LEQ393" i="1"/>
  <c r="LER393" i="1"/>
  <c r="LES393" i="1"/>
  <c r="LET393" i="1"/>
  <c r="LEU393" i="1"/>
  <c r="LEV393" i="1"/>
  <c r="LEW393" i="1"/>
  <c r="LEX393" i="1"/>
  <c r="LEY393" i="1"/>
  <c r="LEZ393" i="1"/>
  <c r="LFA393" i="1"/>
  <c r="LFB393" i="1"/>
  <c r="LFC393" i="1"/>
  <c r="LFD393" i="1"/>
  <c r="LFE393" i="1"/>
  <c r="LFF393" i="1"/>
  <c r="LFG393" i="1"/>
  <c r="LFH393" i="1"/>
  <c r="LFI393" i="1"/>
  <c r="LFJ393" i="1"/>
  <c r="LFK393" i="1"/>
  <c r="LFL393" i="1"/>
  <c r="LFM393" i="1"/>
  <c r="LFN393" i="1"/>
  <c r="LFO393" i="1"/>
  <c r="LFP393" i="1"/>
  <c r="LFQ393" i="1"/>
  <c r="LFR393" i="1"/>
  <c r="LFS393" i="1"/>
  <c r="LFT393" i="1"/>
  <c r="LFU393" i="1"/>
  <c r="LFV393" i="1"/>
  <c r="LFW393" i="1"/>
  <c r="LFX393" i="1"/>
  <c r="LFY393" i="1"/>
  <c r="LFZ393" i="1"/>
  <c r="LGA393" i="1"/>
  <c r="LGB393" i="1"/>
  <c r="LGC393" i="1"/>
  <c r="LGD393" i="1"/>
  <c r="LGE393" i="1"/>
  <c r="LGF393" i="1"/>
  <c r="LGG393" i="1"/>
  <c r="LGH393" i="1"/>
  <c r="LGI393" i="1"/>
  <c r="LGJ393" i="1"/>
  <c r="LGK393" i="1"/>
  <c r="LGL393" i="1"/>
  <c r="LGM393" i="1"/>
  <c r="LGN393" i="1"/>
  <c r="LGO393" i="1"/>
  <c r="LGP393" i="1"/>
  <c r="LGQ393" i="1"/>
  <c r="LGR393" i="1"/>
  <c r="LGS393" i="1"/>
  <c r="LGT393" i="1"/>
  <c r="LGU393" i="1"/>
  <c r="LGV393" i="1"/>
  <c r="LGW393" i="1"/>
  <c r="LGX393" i="1"/>
  <c r="LGY393" i="1"/>
  <c r="LGZ393" i="1"/>
  <c r="LHA393" i="1"/>
  <c r="LHB393" i="1"/>
  <c r="LHC393" i="1"/>
  <c r="LHD393" i="1"/>
  <c r="LHE393" i="1"/>
  <c r="LHF393" i="1"/>
  <c r="LHG393" i="1"/>
  <c r="LHH393" i="1"/>
  <c r="LHI393" i="1"/>
  <c r="LHJ393" i="1"/>
  <c r="LHK393" i="1"/>
  <c r="LHL393" i="1"/>
  <c r="LHM393" i="1"/>
  <c r="LHN393" i="1"/>
  <c r="LHO393" i="1"/>
  <c r="LHP393" i="1"/>
  <c r="LHQ393" i="1"/>
  <c r="LHR393" i="1"/>
  <c r="LHS393" i="1"/>
  <c r="LHT393" i="1"/>
  <c r="LHU393" i="1"/>
  <c r="LHV393" i="1"/>
  <c r="LHW393" i="1"/>
  <c r="LHX393" i="1"/>
  <c r="LHY393" i="1"/>
  <c r="LHZ393" i="1"/>
  <c r="LIA393" i="1"/>
  <c r="LIB393" i="1"/>
  <c r="LIC393" i="1"/>
  <c r="LID393" i="1"/>
  <c r="LIE393" i="1"/>
  <c r="LIF393" i="1"/>
  <c r="LIG393" i="1"/>
  <c r="LIH393" i="1"/>
  <c r="LII393" i="1"/>
  <c r="LIJ393" i="1"/>
  <c r="LIK393" i="1"/>
  <c r="LIL393" i="1"/>
  <c r="LIM393" i="1"/>
  <c r="LIN393" i="1"/>
  <c r="LIO393" i="1"/>
  <c r="LIP393" i="1"/>
  <c r="LIQ393" i="1"/>
  <c r="LIR393" i="1"/>
  <c r="LIS393" i="1"/>
  <c r="LIT393" i="1"/>
  <c r="LIU393" i="1"/>
  <c r="LIV393" i="1"/>
  <c r="LIW393" i="1"/>
  <c r="LIX393" i="1"/>
  <c r="LIY393" i="1"/>
  <c r="LIZ393" i="1"/>
  <c r="LJA393" i="1"/>
  <c r="LJB393" i="1"/>
  <c r="LJC393" i="1"/>
  <c r="LJD393" i="1"/>
  <c r="LJE393" i="1"/>
  <c r="LJF393" i="1"/>
  <c r="LJG393" i="1"/>
  <c r="LJH393" i="1"/>
  <c r="LJI393" i="1"/>
  <c r="LJJ393" i="1"/>
  <c r="LJK393" i="1"/>
  <c r="LJL393" i="1"/>
  <c r="LJM393" i="1"/>
  <c r="LJN393" i="1"/>
  <c r="LJO393" i="1"/>
  <c r="LJP393" i="1"/>
  <c r="LJQ393" i="1"/>
  <c r="LJR393" i="1"/>
  <c r="LJS393" i="1"/>
  <c r="LJT393" i="1"/>
  <c r="LJU393" i="1"/>
  <c r="LJV393" i="1"/>
  <c r="LJW393" i="1"/>
  <c r="LJX393" i="1"/>
  <c r="LJY393" i="1"/>
  <c r="LJZ393" i="1"/>
  <c r="LKA393" i="1"/>
  <c r="LKB393" i="1"/>
  <c r="LKC393" i="1"/>
  <c r="LKD393" i="1"/>
  <c r="LKE393" i="1"/>
  <c r="LKF393" i="1"/>
  <c r="LKG393" i="1"/>
  <c r="LKH393" i="1"/>
  <c r="LKI393" i="1"/>
  <c r="LKJ393" i="1"/>
  <c r="LKK393" i="1"/>
  <c r="LKL393" i="1"/>
  <c r="LKM393" i="1"/>
  <c r="LKN393" i="1"/>
  <c r="LKO393" i="1"/>
  <c r="LKP393" i="1"/>
  <c r="LKQ393" i="1"/>
  <c r="LKR393" i="1"/>
  <c r="LKS393" i="1"/>
  <c r="LKT393" i="1"/>
  <c r="LKU393" i="1"/>
  <c r="LKV393" i="1"/>
  <c r="LKW393" i="1"/>
  <c r="LKX393" i="1"/>
  <c r="LKY393" i="1"/>
  <c r="LKZ393" i="1"/>
  <c r="LLA393" i="1"/>
  <c r="LLB393" i="1"/>
  <c r="LLC393" i="1"/>
  <c r="LLD393" i="1"/>
  <c r="LLE393" i="1"/>
  <c r="LLF393" i="1"/>
  <c r="LLG393" i="1"/>
  <c r="LLH393" i="1"/>
  <c r="LLI393" i="1"/>
  <c r="LLJ393" i="1"/>
  <c r="LLK393" i="1"/>
  <c r="LLL393" i="1"/>
  <c r="LLM393" i="1"/>
  <c r="LLN393" i="1"/>
  <c r="LLO393" i="1"/>
  <c r="LLP393" i="1"/>
  <c r="LLQ393" i="1"/>
  <c r="LLR393" i="1"/>
  <c r="LLS393" i="1"/>
  <c r="LLT393" i="1"/>
  <c r="LLU393" i="1"/>
  <c r="LLV393" i="1"/>
  <c r="LLW393" i="1"/>
  <c r="LLX393" i="1"/>
  <c r="LLY393" i="1"/>
  <c r="LLZ393" i="1"/>
  <c r="LMA393" i="1"/>
  <c r="LMB393" i="1"/>
  <c r="LMC393" i="1"/>
  <c r="LMD393" i="1"/>
  <c r="LME393" i="1"/>
  <c r="LMF393" i="1"/>
  <c r="LMG393" i="1"/>
  <c r="LMH393" i="1"/>
  <c r="LMI393" i="1"/>
  <c r="LMJ393" i="1"/>
  <c r="LMK393" i="1"/>
  <c r="LML393" i="1"/>
  <c r="LMM393" i="1"/>
  <c r="LMN393" i="1"/>
  <c r="LMO393" i="1"/>
  <c r="LMP393" i="1"/>
  <c r="LMQ393" i="1"/>
  <c r="LMR393" i="1"/>
  <c r="LMS393" i="1"/>
  <c r="LMT393" i="1"/>
  <c r="LMU393" i="1"/>
  <c r="LMV393" i="1"/>
  <c r="LMW393" i="1"/>
  <c r="LMX393" i="1"/>
  <c r="LMY393" i="1"/>
  <c r="LMZ393" i="1"/>
  <c r="LNA393" i="1"/>
  <c r="LNB393" i="1"/>
  <c r="LNC393" i="1"/>
  <c r="LND393" i="1"/>
  <c r="LNE393" i="1"/>
  <c r="LNF393" i="1"/>
  <c r="LNG393" i="1"/>
  <c r="LNH393" i="1"/>
  <c r="LNI393" i="1"/>
  <c r="LNJ393" i="1"/>
  <c r="LNK393" i="1"/>
  <c r="LNL393" i="1"/>
  <c r="LNM393" i="1"/>
  <c r="LNN393" i="1"/>
  <c r="LNO393" i="1"/>
  <c r="LNP393" i="1"/>
  <c r="LNQ393" i="1"/>
  <c r="LNR393" i="1"/>
  <c r="LNS393" i="1"/>
  <c r="LNT393" i="1"/>
  <c r="LNU393" i="1"/>
  <c r="LNV393" i="1"/>
  <c r="LNW393" i="1"/>
  <c r="LNX393" i="1"/>
  <c r="LNY393" i="1"/>
  <c r="LNZ393" i="1"/>
  <c r="LOA393" i="1"/>
  <c r="LOB393" i="1"/>
  <c r="LOC393" i="1"/>
  <c r="LOD393" i="1"/>
  <c r="LOE393" i="1"/>
  <c r="LOF393" i="1"/>
  <c r="LOG393" i="1"/>
  <c r="LOH393" i="1"/>
  <c r="LOI393" i="1"/>
  <c r="LOJ393" i="1"/>
  <c r="LOK393" i="1"/>
  <c r="LOL393" i="1"/>
  <c r="LOM393" i="1"/>
  <c r="LON393" i="1"/>
  <c r="LOO393" i="1"/>
  <c r="LOP393" i="1"/>
  <c r="LOQ393" i="1"/>
  <c r="LOR393" i="1"/>
  <c r="LOS393" i="1"/>
  <c r="LOT393" i="1"/>
  <c r="LOU393" i="1"/>
  <c r="LOV393" i="1"/>
  <c r="LOW393" i="1"/>
  <c r="LOX393" i="1"/>
  <c r="LOY393" i="1"/>
  <c r="LOZ393" i="1"/>
  <c r="LPA393" i="1"/>
  <c r="LPB393" i="1"/>
  <c r="LPC393" i="1"/>
  <c r="LPD393" i="1"/>
  <c r="LPE393" i="1"/>
  <c r="LPF393" i="1"/>
  <c r="LPG393" i="1"/>
  <c r="LPH393" i="1"/>
  <c r="LPI393" i="1"/>
  <c r="LPJ393" i="1"/>
  <c r="LPK393" i="1"/>
  <c r="LPL393" i="1"/>
  <c r="LPM393" i="1"/>
  <c r="LPN393" i="1"/>
  <c r="LPO393" i="1"/>
  <c r="LPP393" i="1"/>
  <c r="LPQ393" i="1"/>
  <c r="LPR393" i="1"/>
  <c r="LPS393" i="1"/>
  <c r="LPT393" i="1"/>
  <c r="LPU393" i="1"/>
  <c r="LPV393" i="1"/>
  <c r="LPW393" i="1"/>
  <c r="LPX393" i="1"/>
  <c r="LPY393" i="1"/>
  <c r="LPZ393" i="1"/>
  <c r="LQA393" i="1"/>
  <c r="LQB393" i="1"/>
  <c r="LQC393" i="1"/>
  <c r="LQD393" i="1"/>
  <c r="LQE393" i="1"/>
  <c r="LQF393" i="1"/>
  <c r="LQG393" i="1"/>
  <c r="LQH393" i="1"/>
  <c r="LQI393" i="1"/>
  <c r="LQJ393" i="1"/>
  <c r="LQK393" i="1"/>
  <c r="LQL393" i="1"/>
  <c r="LQM393" i="1"/>
  <c r="LQN393" i="1"/>
  <c r="LQO393" i="1"/>
  <c r="LQP393" i="1"/>
  <c r="LQQ393" i="1"/>
  <c r="LQR393" i="1"/>
  <c r="LQS393" i="1"/>
  <c r="LQT393" i="1"/>
  <c r="LQU393" i="1"/>
  <c r="LQV393" i="1"/>
  <c r="LQW393" i="1"/>
  <c r="LQX393" i="1"/>
  <c r="LQY393" i="1"/>
  <c r="LQZ393" i="1"/>
  <c r="LRA393" i="1"/>
  <c r="LRB393" i="1"/>
  <c r="LRC393" i="1"/>
  <c r="LRD393" i="1"/>
  <c r="LRE393" i="1"/>
  <c r="LRF393" i="1"/>
  <c r="LRG393" i="1"/>
  <c r="LRH393" i="1"/>
  <c r="LRI393" i="1"/>
  <c r="LRJ393" i="1"/>
  <c r="LRK393" i="1"/>
  <c r="LRL393" i="1"/>
  <c r="LRM393" i="1"/>
  <c r="LRN393" i="1"/>
  <c r="LRO393" i="1"/>
  <c r="LRP393" i="1"/>
  <c r="LRQ393" i="1"/>
  <c r="LRR393" i="1"/>
  <c r="LRS393" i="1"/>
  <c r="LRT393" i="1"/>
  <c r="LRU393" i="1"/>
  <c r="LRV393" i="1"/>
  <c r="LRW393" i="1"/>
  <c r="LRX393" i="1"/>
  <c r="LRY393" i="1"/>
  <c r="LRZ393" i="1"/>
  <c r="LSA393" i="1"/>
  <c r="LSB393" i="1"/>
  <c r="LSC393" i="1"/>
  <c r="LSD393" i="1"/>
  <c r="LSE393" i="1"/>
  <c r="LSF393" i="1"/>
  <c r="LSG393" i="1"/>
  <c r="LSH393" i="1"/>
  <c r="LSI393" i="1"/>
  <c r="LSJ393" i="1"/>
  <c r="LSK393" i="1"/>
  <c r="LSL393" i="1"/>
  <c r="LSM393" i="1"/>
  <c r="LSN393" i="1"/>
  <c r="LSO393" i="1"/>
  <c r="LSP393" i="1"/>
  <c r="LSQ393" i="1"/>
  <c r="LSR393" i="1"/>
  <c r="LSS393" i="1"/>
  <c r="LST393" i="1"/>
  <c r="LSU393" i="1"/>
  <c r="LSV393" i="1"/>
  <c r="LSW393" i="1"/>
  <c r="LSX393" i="1"/>
  <c r="LSY393" i="1"/>
  <c r="LSZ393" i="1"/>
  <c r="LTA393" i="1"/>
  <c r="LTB393" i="1"/>
  <c r="LTC393" i="1"/>
  <c r="LTD393" i="1"/>
  <c r="LTE393" i="1"/>
  <c r="LTF393" i="1"/>
  <c r="LTG393" i="1"/>
  <c r="LTH393" i="1"/>
  <c r="LTI393" i="1"/>
  <c r="LTJ393" i="1"/>
  <c r="LTK393" i="1"/>
  <c r="LTL393" i="1"/>
  <c r="LTM393" i="1"/>
  <c r="LTN393" i="1"/>
  <c r="LTO393" i="1"/>
  <c r="LTP393" i="1"/>
  <c r="LTQ393" i="1"/>
  <c r="LTR393" i="1"/>
  <c r="LTS393" i="1"/>
  <c r="LTT393" i="1"/>
  <c r="LTU393" i="1"/>
  <c r="LTV393" i="1"/>
  <c r="LTW393" i="1"/>
  <c r="LTX393" i="1"/>
  <c r="LTY393" i="1"/>
  <c r="LTZ393" i="1"/>
  <c r="LUA393" i="1"/>
  <c r="LUB393" i="1"/>
  <c r="LUC393" i="1"/>
  <c r="LUD393" i="1"/>
  <c r="LUE393" i="1"/>
  <c r="LUF393" i="1"/>
  <c r="LUG393" i="1"/>
  <c r="LUH393" i="1"/>
  <c r="LUI393" i="1"/>
  <c r="LUJ393" i="1"/>
  <c r="LUK393" i="1"/>
  <c r="LUL393" i="1"/>
  <c r="LUM393" i="1"/>
  <c r="LUN393" i="1"/>
  <c r="LUO393" i="1"/>
  <c r="LUP393" i="1"/>
  <c r="LUQ393" i="1"/>
  <c r="LUR393" i="1"/>
  <c r="LUS393" i="1"/>
  <c r="LUT393" i="1"/>
  <c r="LUU393" i="1"/>
  <c r="LUV393" i="1"/>
  <c r="LUW393" i="1"/>
  <c r="LUX393" i="1"/>
  <c r="LUY393" i="1"/>
  <c r="LUZ393" i="1"/>
  <c r="LVA393" i="1"/>
  <c r="LVB393" i="1"/>
  <c r="LVC393" i="1"/>
  <c r="LVD393" i="1"/>
  <c r="LVE393" i="1"/>
  <c r="LVF393" i="1"/>
  <c r="LVG393" i="1"/>
  <c r="LVH393" i="1"/>
  <c r="LVI393" i="1"/>
  <c r="LVJ393" i="1"/>
  <c r="LVK393" i="1"/>
  <c r="LVL393" i="1"/>
  <c r="LVM393" i="1"/>
  <c r="LVN393" i="1"/>
  <c r="LVO393" i="1"/>
  <c r="LVP393" i="1"/>
  <c r="LVQ393" i="1"/>
  <c r="LVR393" i="1"/>
  <c r="LVS393" i="1"/>
  <c r="LVT393" i="1"/>
  <c r="LVU393" i="1"/>
  <c r="LVV393" i="1"/>
  <c r="LVW393" i="1"/>
  <c r="LVX393" i="1"/>
  <c r="LVY393" i="1"/>
  <c r="LVZ393" i="1"/>
  <c r="LWA393" i="1"/>
  <c r="LWB393" i="1"/>
  <c r="LWC393" i="1"/>
  <c r="LWD393" i="1"/>
  <c r="LWE393" i="1"/>
  <c r="LWF393" i="1"/>
  <c r="LWG393" i="1"/>
  <c r="LWH393" i="1"/>
  <c r="LWI393" i="1"/>
  <c r="LWJ393" i="1"/>
  <c r="LWK393" i="1"/>
  <c r="LWL393" i="1"/>
  <c r="LWM393" i="1"/>
  <c r="LWN393" i="1"/>
  <c r="LWO393" i="1"/>
  <c r="LWP393" i="1"/>
  <c r="LWQ393" i="1"/>
  <c r="LWR393" i="1"/>
  <c r="LWS393" i="1"/>
  <c r="LWT393" i="1"/>
  <c r="LWU393" i="1"/>
  <c r="LWV393" i="1"/>
  <c r="LWW393" i="1"/>
  <c r="LWX393" i="1"/>
  <c r="LWY393" i="1"/>
  <c r="LWZ393" i="1"/>
  <c r="LXA393" i="1"/>
  <c r="LXB393" i="1"/>
  <c r="LXC393" i="1"/>
  <c r="LXD393" i="1"/>
  <c r="LXE393" i="1"/>
  <c r="LXF393" i="1"/>
  <c r="LXG393" i="1"/>
  <c r="LXH393" i="1"/>
  <c r="LXI393" i="1"/>
  <c r="LXJ393" i="1"/>
  <c r="LXK393" i="1"/>
  <c r="LXL393" i="1"/>
  <c r="LXM393" i="1"/>
  <c r="LXN393" i="1"/>
  <c r="LXO393" i="1"/>
  <c r="LXP393" i="1"/>
  <c r="LXQ393" i="1"/>
  <c r="LXR393" i="1"/>
  <c r="LXS393" i="1"/>
  <c r="LXT393" i="1"/>
  <c r="LXU393" i="1"/>
  <c r="LXV393" i="1"/>
  <c r="LXW393" i="1"/>
  <c r="LXX393" i="1"/>
  <c r="LXY393" i="1"/>
  <c r="LXZ393" i="1"/>
  <c r="LYA393" i="1"/>
  <c r="LYB393" i="1"/>
  <c r="LYC393" i="1"/>
  <c r="LYD393" i="1"/>
  <c r="LYE393" i="1"/>
  <c r="LYF393" i="1"/>
  <c r="LYG393" i="1"/>
  <c r="LYH393" i="1"/>
  <c r="LYI393" i="1"/>
  <c r="LYJ393" i="1"/>
  <c r="LYK393" i="1"/>
  <c r="LYL393" i="1"/>
  <c r="LYM393" i="1"/>
  <c r="LYN393" i="1"/>
  <c r="LYO393" i="1"/>
  <c r="LYP393" i="1"/>
  <c r="LYQ393" i="1"/>
  <c r="LYR393" i="1"/>
  <c r="LYS393" i="1"/>
  <c r="LYT393" i="1"/>
  <c r="LYU393" i="1"/>
  <c r="LYV393" i="1"/>
  <c r="LYW393" i="1"/>
  <c r="LYX393" i="1"/>
  <c r="LYY393" i="1"/>
  <c r="LYZ393" i="1"/>
  <c r="LZA393" i="1"/>
  <c r="LZB393" i="1"/>
  <c r="LZC393" i="1"/>
  <c r="LZD393" i="1"/>
  <c r="LZE393" i="1"/>
  <c r="LZF393" i="1"/>
  <c r="LZG393" i="1"/>
  <c r="LZH393" i="1"/>
  <c r="LZI393" i="1"/>
  <c r="LZJ393" i="1"/>
  <c r="LZK393" i="1"/>
  <c r="LZL393" i="1"/>
  <c r="LZM393" i="1"/>
  <c r="LZN393" i="1"/>
  <c r="LZO393" i="1"/>
  <c r="LZP393" i="1"/>
  <c r="LZQ393" i="1"/>
  <c r="LZR393" i="1"/>
  <c r="LZS393" i="1"/>
  <c r="LZT393" i="1"/>
  <c r="LZU393" i="1"/>
  <c r="LZV393" i="1"/>
  <c r="LZW393" i="1"/>
  <c r="LZX393" i="1"/>
  <c r="LZY393" i="1"/>
  <c r="LZZ393" i="1"/>
  <c r="MAA393" i="1"/>
  <c r="MAB393" i="1"/>
  <c r="MAC393" i="1"/>
  <c r="MAD393" i="1"/>
  <c r="MAE393" i="1"/>
  <c r="MAF393" i="1"/>
  <c r="MAG393" i="1"/>
  <c r="MAH393" i="1"/>
  <c r="MAI393" i="1"/>
  <c r="MAJ393" i="1"/>
  <c r="MAK393" i="1"/>
  <c r="MAL393" i="1"/>
  <c r="MAM393" i="1"/>
  <c r="MAN393" i="1"/>
  <c r="MAO393" i="1"/>
  <c r="MAP393" i="1"/>
  <c r="MAQ393" i="1"/>
  <c r="MAR393" i="1"/>
  <c r="MAS393" i="1"/>
  <c r="MAT393" i="1"/>
  <c r="MAU393" i="1"/>
  <c r="MAV393" i="1"/>
  <c r="MAW393" i="1"/>
  <c r="MAX393" i="1"/>
  <c r="MAY393" i="1"/>
  <c r="MAZ393" i="1"/>
  <c r="MBA393" i="1"/>
  <c r="MBB393" i="1"/>
  <c r="MBC393" i="1"/>
  <c r="MBD393" i="1"/>
  <c r="MBE393" i="1"/>
  <c r="MBF393" i="1"/>
  <c r="MBG393" i="1"/>
  <c r="MBH393" i="1"/>
  <c r="MBI393" i="1"/>
  <c r="MBJ393" i="1"/>
  <c r="MBK393" i="1"/>
  <c r="MBL393" i="1"/>
  <c r="MBM393" i="1"/>
  <c r="MBN393" i="1"/>
  <c r="MBO393" i="1"/>
  <c r="MBP393" i="1"/>
  <c r="MBQ393" i="1"/>
  <c r="MBR393" i="1"/>
  <c r="MBS393" i="1"/>
  <c r="MBT393" i="1"/>
  <c r="MBU393" i="1"/>
  <c r="MBV393" i="1"/>
  <c r="MBW393" i="1"/>
  <c r="MBX393" i="1"/>
  <c r="MBY393" i="1"/>
  <c r="MBZ393" i="1"/>
  <c r="MCA393" i="1"/>
  <c r="MCB393" i="1"/>
  <c r="MCC393" i="1"/>
  <c r="MCD393" i="1"/>
  <c r="MCE393" i="1"/>
  <c r="MCF393" i="1"/>
  <c r="MCG393" i="1"/>
  <c r="MCH393" i="1"/>
  <c r="MCI393" i="1"/>
  <c r="MCJ393" i="1"/>
  <c r="MCK393" i="1"/>
  <c r="MCL393" i="1"/>
  <c r="MCM393" i="1"/>
  <c r="MCN393" i="1"/>
  <c r="MCO393" i="1"/>
  <c r="MCP393" i="1"/>
  <c r="MCQ393" i="1"/>
  <c r="MCR393" i="1"/>
  <c r="MCS393" i="1"/>
  <c r="MCT393" i="1"/>
  <c r="MCU393" i="1"/>
  <c r="MCV393" i="1"/>
  <c r="MCW393" i="1"/>
  <c r="MCX393" i="1"/>
  <c r="MCY393" i="1"/>
  <c r="MCZ393" i="1"/>
  <c r="MDA393" i="1"/>
  <c r="MDB393" i="1"/>
  <c r="MDC393" i="1"/>
  <c r="MDD393" i="1"/>
  <c r="MDE393" i="1"/>
  <c r="MDF393" i="1"/>
  <c r="MDG393" i="1"/>
  <c r="MDH393" i="1"/>
  <c r="MDI393" i="1"/>
  <c r="MDJ393" i="1"/>
  <c r="MDK393" i="1"/>
  <c r="MDL393" i="1"/>
  <c r="MDM393" i="1"/>
  <c r="MDN393" i="1"/>
  <c r="MDO393" i="1"/>
  <c r="MDP393" i="1"/>
  <c r="MDQ393" i="1"/>
  <c r="MDR393" i="1"/>
  <c r="MDS393" i="1"/>
  <c r="MDT393" i="1"/>
  <c r="MDU393" i="1"/>
  <c r="MDV393" i="1"/>
  <c r="MDW393" i="1"/>
  <c r="MDX393" i="1"/>
  <c r="MDY393" i="1"/>
  <c r="MDZ393" i="1"/>
  <c r="MEA393" i="1"/>
  <c r="MEB393" i="1"/>
  <c r="MEC393" i="1"/>
  <c r="MED393" i="1"/>
  <c r="MEE393" i="1"/>
  <c r="MEF393" i="1"/>
  <c r="MEG393" i="1"/>
  <c r="MEH393" i="1"/>
  <c r="MEI393" i="1"/>
  <c r="MEJ393" i="1"/>
  <c r="MEK393" i="1"/>
  <c r="MEL393" i="1"/>
  <c r="MEM393" i="1"/>
  <c r="MEN393" i="1"/>
  <c r="MEO393" i="1"/>
  <c r="MEP393" i="1"/>
  <c r="MEQ393" i="1"/>
  <c r="MER393" i="1"/>
  <c r="MES393" i="1"/>
  <c r="MET393" i="1"/>
  <c r="MEU393" i="1"/>
  <c r="MEV393" i="1"/>
  <c r="MEW393" i="1"/>
  <c r="MEX393" i="1"/>
  <c r="MEY393" i="1"/>
  <c r="MEZ393" i="1"/>
  <c r="MFA393" i="1"/>
  <c r="MFB393" i="1"/>
  <c r="MFC393" i="1"/>
  <c r="MFD393" i="1"/>
  <c r="MFE393" i="1"/>
  <c r="MFF393" i="1"/>
  <c r="MFG393" i="1"/>
  <c r="MFH393" i="1"/>
  <c r="MFI393" i="1"/>
  <c r="MFJ393" i="1"/>
  <c r="MFK393" i="1"/>
  <c r="MFL393" i="1"/>
  <c r="MFM393" i="1"/>
  <c r="MFN393" i="1"/>
  <c r="MFO393" i="1"/>
  <c r="MFP393" i="1"/>
  <c r="MFQ393" i="1"/>
  <c r="MFR393" i="1"/>
  <c r="MFS393" i="1"/>
  <c r="MFT393" i="1"/>
  <c r="MFU393" i="1"/>
  <c r="MFV393" i="1"/>
  <c r="MFW393" i="1"/>
  <c r="MFX393" i="1"/>
  <c r="MFY393" i="1"/>
  <c r="MFZ393" i="1"/>
  <c r="MGA393" i="1"/>
  <c r="MGB393" i="1"/>
  <c r="MGC393" i="1"/>
  <c r="MGD393" i="1"/>
  <c r="MGE393" i="1"/>
  <c r="MGF393" i="1"/>
  <c r="MGG393" i="1"/>
  <c r="MGH393" i="1"/>
  <c r="MGI393" i="1"/>
  <c r="MGJ393" i="1"/>
  <c r="MGK393" i="1"/>
  <c r="MGL393" i="1"/>
  <c r="MGM393" i="1"/>
  <c r="MGN393" i="1"/>
  <c r="MGO393" i="1"/>
  <c r="MGP393" i="1"/>
  <c r="MGQ393" i="1"/>
  <c r="MGR393" i="1"/>
  <c r="MGS393" i="1"/>
  <c r="MGT393" i="1"/>
  <c r="MGU393" i="1"/>
  <c r="MGV393" i="1"/>
  <c r="MGW393" i="1"/>
  <c r="MGX393" i="1"/>
  <c r="MGY393" i="1"/>
  <c r="MGZ393" i="1"/>
  <c r="MHA393" i="1"/>
  <c r="MHB393" i="1"/>
  <c r="MHC393" i="1"/>
  <c r="MHD393" i="1"/>
  <c r="MHE393" i="1"/>
  <c r="MHF393" i="1"/>
  <c r="MHG393" i="1"/>
  <c r="MHH393" i="1"/>
  <c r="MHI393" i="1"/>
  <c r="MHJ393" i="1"/>
  <c r="MHK393" i="1"/>
  <c r="MHL393" i="1"/>
  <c r="MHM393" i="1"/>
  <c r="MHN393" i="1"/>
  <c r="MHO393" i="1"/>
  <c r="MHP393" i="1"/>
  <c r="MHQ393" i="1"/>
  <c r="MHR393" i="1"/>
  <c r="MHS393" i="1"/>
  <c r="MHT393" i="1"/>
  <c r="MHU393" i="1"/>
  <c r="MHV393" i="1"/>
  <c r="MHW393" i="1"/>
  <c r="MHX393" i="1"/>
  <c r="MHY393" i="1"/>
  <c r="MHZ393" i="1"/>
  <c r="MIA393" i="1"/>
  <c r="MIB393" i="1"/>
  <c r="MIC393" i="1"/>
  <c r="MID393" i="1"/>
  <c r="MIE393" i="1"/>
  <c r="MIF393" i="1"/>
  <c r="MIG393" i="1"/>
  <c r="MIH393" i="1"/>
  <c r="MII393" i="1"/>
  <c r="MIJ393" i="1"/>
  <c r="MIK393" i="1"/>
  <c r="MIL393" i="1"/>
  <c r="MIM393" i="1"/>
  <c r="MIN393" i="1"/>
  <c r="MIO393" i="1"/>
  <c r="MIP393" i="1"/>
  <c r="MIQ393" i="1"/>
  <c r="MIR393" i="1"/>
  <c r="MIS393" i="1"/>
  <c r="MIT393" i="1"/>
  <c r="MIU393" i="1"/>
  <c r="MIV393" i="1"/>
  <c r="MIW393" i="1"/>
  <c r="MIX393" i="1"/>
  <c r="MIY393" i="1"/>
  <c r="MIZ393" i="1"/>
  <c r="MJA393" i="1"/>
  <c r="MJB393" i="1"/>
  <c r="MJC393" i="1"/>
  <c r="MJD393" i="1"/>
  <c r="MJE393" i="1"/>
  <c r="MJF393" i="1"/>
  <c r="MJG393" i="1"/>
  <c r="MJH393" i="1"/>
  <c r="MJI393" i="1"/>
  <c r="MJJ393" i="1"/>
  <c r="MJK393" i="1"/>
  <c r="MJL393" i="1"/>
  <c r="MJM393" i="1"/>
  <c r="MJN393" i="1"/>
  <c r="MJO393" i="1"/>
  <c r="MJP393" i="1"/>
  <c r="MJQ393" i="1"/>
  <c r="MJR393" i="1"/>
  <c r="MJS393" i="1"/>
  <c r="MJT393" i="1"/>
  <c r="MJU393" i="1"/>
  <c r="MJV393" i="1"/>
  <c r="MJW393" i="1"/>
  <c r="MJX393" i="1"/>
  <c r="MJY393" i="1"/>
  <c r="MJZ393" i="1"/>
  <c r="MKA393" i="1"/>
  <c r="MKB393" i="1"/>
  <c r="MKC393" i="1"/>
  <c r="MKD393" i="1"/>
  <c r="MKE393" i="1"/>
  <c r="MKF393" i="1"/>
  <c r="MKG393" i="1"/>
  <c r="MKH393" i="1"/>
  <c r="MKI393" i="1"/>
  <c r="MKJ393" i="1"/>
  <c r="MKK393" i="1"/>
  <c r="MKL393" i="1"/>
  <c r="MKM393" i="1"/>
  <c r="MKN393" i="1"/>
  <c r="MKO393" i="1"/>
  <c r="MKP393" i="1"/>
  <c r="MKQ393" i="1"/>
  <c r="MKR393" i="1"/>
  <c r="MKS393" i="1"/>
  <c r="MKT393" i="1"/>
  <c r="MKU393" i="1"/>
  <c r="MKV393" i="1"/>
  <c r="MKW393" i="1"/>
  <c r="MKX393" i="1"/>
  <c r="MKY393" i="1"/>
  <c r="MKZ393" i="1"/>
  <c r="MLA393" i="1"/>
  <c r="MLB393" i="1"/>
  <c r="MLC393" i="1"/>
  <c r="MLD393" i="1"/>
  <c r="MLE393" i="1"/>
  <c r="MLF393" i="1"/>
  <c r="MLG393" i="1"/>
  <c r="MLH393" i="1"/>
  <c r="MLI393" i="1"/>
  <c r="MLJ393" i="1"/>
  <c r="MLK393" i="1"/>
  <c r="MLL393" i="1"/>
  <c r="MLM393" i="1"/>
  <c r="MLN393" i="1"/>
  <c r="MLO393" i="1"/>
  <c r="MLP393" i="1"/>
  <c r="MLQ393" i="1"/>
  <c r="MLR393" i="1"/>
  <c r="MLS393" i="1"/>
  <c r="MLT393" i="1"/>
  <c r="MLU393" i="1"/>
  <c r="MLV393" i="1"/>
  <c r="MLW393" i="1"/>
  <c r="MLX393" i="1"/>
  <c r="MLY393" i="1"/>
  <c r="MLZ393" i="1"/>
  <c r="MMA393" i="1"/>
  <c r="MMB393" i="1"/>
  <c r="MMC393" i="1"/>
  <c r="MMD393" i="1"/>
  <c r="MME393" i="1"/>
  <c r="MMF393" i="1"/>
  <c r="MMG393" i="1"/>
  <c r="MMH393" i="1"/>
  <c r="MMI393" i="1"/>
  <c r="MMJ393" i="1"/>
  <c r="MMK393" i="1"/>
  <c r="MML393" i="1"/>
  <c r="MMM393" i="1"/>
  <c r="MMN393" i="1"/>
  <c r="MMO393" i="1"/>
  <c r="MMP393" i="1"/>
  <c r="MMQ393" i="1"/>
  <c r="MMR393" i="1"/>
  <c r="MMS393" i="1"/>
  <c r="MMT393" i="1"/>
  <c r="MMU393" i="1"/>
  <c r="MMV393" i="1"/>
  <c r="MMW393" i="1"/>
  <c r="MMX393" i="1"/>
  <c r="MMY393" i="1"/>
  <c r="MMZ393" i="1"/>
  <c r="MNA393" i="1"/>
  <c r="MNB393" i="1"/>
  <c r="MNC393" i="1"/>
  <c r="MND393" i="1"/>
  <c r="MNE393" i="1"/>
  <c r="MNF393" i="1"/>
  <c r="MNG393" i="1"/>
  <c r="MNH393" i="1"/>
  <c r="MNI393" i="1"/>
  <c r="MNJ393" i="1"/>
  <c r="MNK393" i="1"/>
  <c r="MNL393" i="1"/>
  <c r="MNM393" i="1"/>
  <c r="MNN393" i="1"/>
  <c r="MNO393" i="1"/>
  <c r="MNP393" i="1"/>
  <c r="MNQ393" i="1"/>
  <c r="MNR393" i="1"/>
  <c r="MNS393" i="1"/>
  <c r="MNT393" i="1"/>
  <c r="MNU393" i="1"/>
  <c r="MNV393" i="1"/>
  <c r="MNW393" i="1"/>
  <c r="MNX393" i="1"/>
  <c r="MNY393" i="1"/>
  <c r="MNZ393" i="1"/>
  <c r="MOA393" i="1"/>
  <c r="MOB393" i="1"/>
  <c r="MOC393" i="1"/>
  <c r="MOD393" i="1"/>
  <c r="MOE393" i="1"/>
  <c r="MOF393" i="1"/>
  <c r="MOG393" i="1"/>
  <c r="MOH393" i="1"/>
  <c r="MOI393" i="1"/>
  <c r="MOJ393" i="1"/>
  <c r="MOK393" i="1"/>
  <c r="MOL393" i="1"/>
  <c r="MOM393" i="1"/>
  <c r="MON393" i="1"/>
  <c r="MOO393" i="1"/>
  <c r="MOP393" i="1"/>
  <c r="MOQ393" i="1"/>
  <c r="MOR393" i="1"/>
  <c r="MOS393" i="1"/>
  <c r="MOT393" i="1"/>
  <c r="MOU393" i="1"/>
  <c r="MOV393" i="1"/>
  <c r="MOW393" i="1"/>
  <c r="MOX393" i="1"/>
  <c r="MOY393" i="1"/>
  <c r="MOZ393" i="1"/>
  <c r="MPA393" i="1"/>
  <c r="MPB393" i="1"/>
  <c r="MPC393" i="1"/>
  <c r="MPD393" i="1"/>
  <c r="MPE393" i="1"/>
  <c r="MPF393" i="1"/>
  <c r="MPG393" i="1"/>
  <c r="MPH393" i="1"/>
  <c r="MPI393" i="1"/>
  <c r="MPJ393" i="1"/>
  <c r="MPK393" i="1"/>
  <c r="MPL393" i="1"/>
  <c r="MPM393" i="1"/>
  <c r="MPN393" i="1"/>
  <c r="MPO393" i="1"/>
  <c r="MPP393" i="1"/>
  <c r="MPQ393" i="1"/>
  <c r="MPR393" i="1"/>
  <c r="MPS393" i="1"/>
  <c r="MPT393" i="1"/>
  <c r="MPU393" i="1"/>
  <c r="MPV393" i="1"/>
  <c r="MPW393" i="1"/>
  <c r="MPX393" i="1"/>
  <c r="MPY393" i="1"/>
  <c r="MPZ393" i="1"/>
  <c r="MQA393" i="1"/>
  <c r="MQB393" i="1"/>
  <c r="MQC393" i="1"/>
  <c r="MQD393" i="1"/>
  <c r="MQE393" i="1"/>
  <c r="MQF393" i="1"/>
  <c r="MQG393" i="1"/>
  <c r="MQH393" i="1"/>
  <c r="MQI393" i="1"/>
  <c r="MQJ393" i="1"/>
  <c r="MQK393" i="1"/>
  <c r="MQL393" i="1"/>
  <c r="MQM393" i="1"/>
  <c r="MQN393" i="1"/>
  <c r="MQO393" i="1"/>
  <c r="MQP393" i="1"/>
  <c r="MQQ393" i="1"/>
  <c r="MQR393" i="1"/>
  <c r="MQS393" i="1"/>
  <c r="MQT393" i="1"/>
  <c r="MQU393" i="1"/>
  <c r="MQV393" i="1"/>
  <c r="MQW393" i="1"/>
  <c r="MQX393" i="1"/>
  <c r="MQY393" i="1"/>
  <c r="MQZ393" i="1"/>
  <c r="MRA393" i="1"/>
  <c r="MRB393" i="1"/>
  <c r="MRC393" i="1"/>
  <c r="MRD393" i="1"/>
  <c r="MRE393" i="1"/>
  <c r="MRF393" i="1"/>
  <c r="MRG393" i="1"/>
  <c r="MRH393" i="1"/>
  <c r="MRI393" i="1"/>
  <c r="MRJ393" i="1"/>
  <c r="MRK393" i="1"/>
  <c r="MRL393" i="1"/>
  <c r="MRM393" i="1"/>
  <c r="MRN393" i="1"/>
  <c r="MRO393" i="1"/>
  <c r="MRP393" i="1"/>
  <c r="MRQ393" i="1"/>
  <c r="MRR393" i="1"/>
  <c r="MRS393" i="1"/>
  <c r="MRT393" i="1"/>
  <c r="MRU393" i="1"/>
  <c r="MRV393" i="1"/>
  <c r="MRW393" i="1"/>
  <c r="MRX393" i="1"/>
  <c r="MRY393" i="1"/>
  <c r="MRZ393" i="1"/>
  <c r="MSA393" i="1"/>
  <c r="MSB393" i="1"/>
  <c r="MSC393" i="1"/>
  <c r="MSD393" i="1"/>
  <c r="MSE393" i="1"/>
  <c r="MSF393" i="1"/>
  <c r="MSG393" i="1"/>
  <c r="MSH393" i="1"/>
  <c r="MSI393" i="1"/>
  <c r="MSJ393" i="1"/>
  <c r="MSK393" i="1"/>
  <c r="MSL393" i="1"/>
  <c r="MSM393" i="1"/>
  <c r="MSN393" i="1"/>
  <c r="MSO393" i="1"/>
  <c r="MSP393" i="1"/>
  <c r="MSQ393" i="1"/>
  <c r="MSR393" i="1"/>
  <c r="MSS393" i="1"/>
  <c r="MST393" i="1"/>
  <c r="MSU393" i="1"/>
  <c r="MSV393" i="1"/>
  <c r="MSW393" i="1"/>
  <c r="MSX393" i="1"/>
  <c r="MSY393" i="1"/>
  <c r="MSZ393" i="1"/>
  <c r="MTA393" i="1"/>
  <c r="MTB393" i="1"/>
  <c r="MTC393" i="1"/>
  <c r="MTD393" i="1"/>
  <c r="MTE393" i="1"/>
  <c r="MTF393" i="1"/>
  <c r="MTG393" i="1"/>
  <c r="MTH393" i="1"/>
  <c r="MTI393" i="1"/>
  <c r="MTJ393" i="1"/>
  <c r="MTK393" i="1"/>
  <c r="MTL393" i="1"/>
  <c r="MTM393" i="1"/>
  <c r="MTN393" i="1"/>
  <c r="MTO393" i="1"/>
  <c r="MTP393" i="1"/>
  <c r="MTQ393" i="1"/>
  <c r="MTR393" i="1"/>
  <c r="MTS393" i="1"/>
  <c r="MTT393" i="1"/>
  <c r="MTU393" i="1"/>
  <c r="MTV393" i="1"/>
  <c r="MTW393" i="1"/>
  <c r="MTX393" i="1"/>
  <c r="MTY393" i="1"/>
  <c r="MTZ393" i="1"/>
  <c r="MUA393" i="1"/>
  <c r="MUB393" i="1"/>
  <c r="MUC393" i="1"/>
  <c r="MUD393" i="1"/>
  <c r="MUE393" i="1"/>
  <c r="MUF393" i="1"/>
  <c r="MUG393" i="1"/>
  <c r="MUH393" i="1"/>
  <c r="MUI393" i="1"/>
  <c r="MUJ393" i="1"/>
  <c r="MUK393" i="1"/>
  <c r="MUL393" i="1"/>
  <c r="MUM393" i="1"/>
  <c r="MUN393" i="1"/>
  <c r="MUO393" i="1"/>
  <c r="MUP393" i="1"/>
  <c r="MUQ393" i="1"/>
  <c r="MUR393" i="1"/>
  <c r="MUS393" i="1"/>
  <c r="MUT393" i="1"/>
  <c r="MUU393" i="1"/>
  <c r="MUV393" i="1"/>
  <c r="MUW393" i="1"/>
  <c r="MUX393" i="1"/>
  <c r="MUY393" i="1"/>
  <c r="MUZ393" i="1"/>
  <c r="MVA393" i="1"/>
  <c r="MVB393" i="1"/>
  <c r="MVC393" i="1"/>
  <c r="MVD393" i="1"/>
  <c r="MVE393" i="1"/>
  <c r="MVF393" i="1"/>
  <c r="MVG393" i="1"/>
  <c r="MVH393" i="1"/>
  <c r="MVI393" i="1"/>
  <c r="MVJ393" i="1"/>
  <c r="MVK393" i="1"/>
  <c r="MVL393" i="1"/>
  <c r="MVM393" i="1"/>
  <c r="MVN393" i="1"/>
  <c r="MVO393" i="1"/>
  <c r="MVP393" i="1"/>
  <c r="MVQ393" i="1"/>
  <c r="MVR393" i="1"/>
  <c r="MVS393" i="1"/>
  <c r="MVT393" i="1"/>
  <c r="MVU393" i="1"/>
  <c r="MVV393" i="1"/>
  <c r="MVW393" i="1"/>
  <c r="MVX393" i="1"/>
  <c r="MVY393" i="1"/>
  <c r="MVZ393" i="1"/>
  <c r="MWA393" i="1"/>
  <c r="MWB393" i="1"/>
  <c r="MWC393" i="1"/>
  <c r="MWD393" i="1"/>
  <c r="MWE393" i="1"/>
  <c r="MWF393" i="1"/>
  <c r="MWG393" i="1"/>
  <c r="MWH393" i="1"/>
  <c r="MWI393" i="1"/>
  <c r="MWJ393" i="1"/>
  <c r="MWK393" i="1"/>
  <c r="MWL393" i="1"/>
  <c r="MWM393" i="1"/>
  <c r="MWN393" i="1"/>
  <c r="MWO393" i="1"/>
  <c r="MWP393" i="1"/>
  <c r="MWQ393" i="1"/>
  <c r="MWR393" i="1"/>
  <c r="MWS393" i="1"/>
  <c r="MWT393" i="1"/>
  <c r="MWU393" i="1"/>
  <c r="MWV393" i="1"/>
  <c r="MWW393" i="1"/>
  <c r="MWX393" i="1"/>
  <c r="MWY393" i="1"/>
  <c r="MWZ393" i="1"/>
  <c r="MXA393" i="1"/>
  <c r="MXB393" i="1"/>
  <c r="MXC393" i="1"/>
  <c r="MXD393" i="1"/>
  <c r="MXE393" i="1"/>
  <c r="MXF393" i="1"/>
  <c r="MXG393" i="1"/>
  <c r="MXH393" i="1"/>
  <c r="MXI393" i="1"/>
  <c r="MXJ393" i="1"/>
  <c r="MXK393" i="1"/>
  <c r="MXL393" i="1"/>
  <c r="MXM393" i="1"/>
  <c r="MXN393" i="1"/>
  <c r="MXO393" i="1"/>
  <c r="MXP393" i="1"/>
  <c r="MXQ393" i="1"/>
  <c r="MXR393" i="1"/>
  <c r="MXS393" i="1"/>
  <c r="MXT393" i="1"/>
  <c r="MXU393" i="1"/>
  <c r="MXV393" i="1"/>
  <c r="MXW393" i="1"/>
  <c r="MXX393" i="1"/>
  <c r="MXY393" i="1"/>
  <c r="MXZ393" i="1"/>
  <c r="MYA393" i="1"/>
  <c r="MYB393" i="1"/>
  <c r="MYC393" i="1"/>
  <c r="MYD393" i="1"/>
  <c r="MYE393" i="1"/>
  <c r="MYF393" i="1"/>
  <c r="MYG393" i="1"/>
  <c r="MYH393" i="1"/>
  <c r="MYI393" i="1"/>
  <c r="MYJ393" i="1"/>
  <c r="MYK393" i="1"/>
  <c r="MYL393" i="1"/>
  <c r="MYM393" i="1"/>
  <c r="MYN393" i="1"/>
  <c r="MYO393" i="1"/>
  <c r="MYP393" i="1"/>
  <c r="MYQ393" i="1"/>
  <c r="MYR393" i="1"/>
  <c r="MYS393" i="1"/>
  <c r="MYT393" i="1"/>
  <c r="MYU393" i="1"/>
  <c r="MYV393" i="1"/>
  <c r="MYW393" i="1"/>
  <c r="MYX393" i="1"/>
  <c r="MYY393" i="1"/>
  <c r="MYZ393" i="1"/>
  <c r="MZA393" i="1"/>
  <c r="MZB393" i="1"/>
  <c r="MZC393" i="1"/>
  <c r="MZD393" i="1"/>
  <c r="MZE393" i="1"/>
  <c r="MZF393" i="1"/>
  <c r="MZG393" i="1"/>
  <c r="MZH393" i="1"/>
  <c r="MZI393" i="1"/>
  <c r="MZJ393" i="1"/>
  <c r="MZK393" i="1"/>
  <c r="MZL393" i="1"/>
  <c r="MZM393" i="1"/>
  <c r="MZN393" i="1"/>
  <c r="MZO393" i="1"/>
  <c r="MZP393" i="1"/>
  <c r="MZQ393" i="1"/>
  <c r="MZR393" i="1"/>
  <c r="MZS393" i="1"/>
  <c r="MZT393" i="1"/>
  <c r="MZU393" i="1"/>
  <c r="MZV393" i="1"/>
  <c r="MZW393" i="1"/>
  <c r="MZX393" i="1"/>
  <c r="MZY393" i="1"/>
  <c r="MZZ393" i="1"/>
  <c r="NAA393" i="1"/>
  <c r="NAB393" i="1"/>
  <c r="NAC393" i="1"/>
  <c r="NAD393" i="1"/>
  <c r="NAE393" i="1"/>
  <c r="NAF393" i="1"/>
  <c r="NAG393" i="1"/>
  <c r="NAH393" i="1"/>
  <c r="NAI393" i="1"/>
  <c r="NAJ393" i="1"/>
  <c r="NAK393" i="1"/>
  <c r="NAL393" i="1"/>
  <c r="NAM393" i="1"/>
  <c r="NAN393" i="1"/>
  <c r="NAO393" i="1"/>
  <c r="NAP393" i="1"/>
  <c r="NAQ393" i="1"/>
  <c r="NAR393" i="1"/>
  <c r="NAS393" i="1"/>
  <c r="NAT393" i="1"/>
  <c r="NAU393" i="1"/>
  <c r="NAV393" i="1"/>
  <c r="NAW393" i="1"/>
  <c r="NAX393" i="1"/>
  <c r="NAY393" i="1"/>
  <c r="NAZ393" i="1"/>
  <c r="NBA393" i="1"/>
  <c r="NBB393" i="1"/>
  <c r="NBC393" i="1"/>
  <c r="NBD393" i="1"/>
  <c r="NBE393" i="1"/>
  <c r="NBF393" i="1"/>
  <c r="NBG393" i="1"/>
  <c r="NBH393" i="1"/>
  <c r="NBI393" i="1"/>
  <c r="NBJ393" i="1"/>
  <c r="NBK393" i="1"/>
  <c r="NBL393" i="1"/>
  <c r="NBM393" i="1"/>
  <c r="NBN393" i="1"/>
  <c r="NBO393" i="1"/>
  <c r="NBP393" i="1"/>
  <c r="NBQ393" i="1"/>
  <c r="NBR393" i="1"/>
  <c r="NBS393" i="1"/>
  <c r="NBT393" i="1"/>
  <c r="NBU393" i="1"/>
  <c r="NBV393" i="1"/>
  <c r="NBW393" i="1"/>
  <c r="NBX393" i="1"/>
  <c r="NBY393" i="1"/>
  <c r="NBZ393" i="1"/>
  <c r="NCA393" i="1"/>
  <c r="NCB393" i="1"/>
  <c r="NCC393" i="1"/>
  <c r="NCD393" i="1"/>
  <c r="NCE393" i="1"/>
  <c r="NCF393" i="1"/>
  <c r="NCG393" i="1"/>
  <c r="NCH393" i="1"/>
  <c r="NCI393" i="1"/>
  <c r="NCJ393" i="1"/>
  <c r="NCK393" i="1"/>
  <c r="NCL393" i="1"/>
  <c r="NCM393" i="1"/>
  <c r="NCN393" i="1"/>
  <c r="NCO393" i="1"/>
  <c r="NCP393" i="1"/>
  <c r="NCQ393" i="1"/>
  <c r="NCR393" i="1"/>
  <c r="NCS393" i="1"/>
  <c r="NCT393" i="1"/>
  <c r="NCU393" i="1"/>
  <c r="NCV393" i="1"/>
  <c r="NCW393" i="1"/>
  <c r="NCX393" i="1"/>
  <c r="NCY393" i="1"/>
  <c r="NCZ393" i="1"/>
  <c r="NDA393" i="1"/>
  <c r="NDB393" i="1"/>
  <c r="NDC393" i="1"/>
  <c r="NDD393" i="1"/>
  <c r="NDE393" i="1"/>
  <c r="NDF393" i="1"/>
  <c r="NDG393" i="1"/>
  <c r="NDH393" i="1"/>
  <c r="NDI393" i="1"/>
  <c r="NDJ393" i="1"/>
  <c r="NDK393" i="1"/>
  <c r="NDL393" i="1"/>
  <c r="NDM393" i="1"/>
  <c r="NDN393" i="1"/>
  <c r="NDO393" i="1"/>
  <c r="NDP393" i="1"/>
  <c r="NDQ393" i="1"/>
  <c r="NDR393" i="1"/>
  <c r="NDS393" i="1"/>
  <c r="NDT393" i="1"/>
  <c r="NDU393" i="1"/>
  <c r="NDV393" i="1"/>
  <c r="NDW393" i="1"/>
  <c r="NDX393" i="1"/>
  <c r="NDY393" i="1"/>
  <c r="NDZ393" i="1"/>
  <c r="NEA393" i="1"/>
  <c r="NEB393" i="1"/>
  <c r="NEC393" i="1"/>
  <c r="NED393" i="1"/>
  <c r="NEE393" i="1"/>
  <c r="NEF393" i="1"/>
  <c r="NEG393" i="1"/>
  <c r="NEH393" i="1"/>
  <c r="NEI393" i="1"/>
  <c r="NEJ393" i="1"/>
  <c r="NEK393" i="1"/>
  <c r="NEL393" i="1"/>
  <c r="NEM393" i="1"/>
  <c r="NEN393" i="1"/>
  <c r="NEO393" i="1"/>
  <c r="NEP393" i="1"/>
  <c r="NEQ393" i="1"/>
  <c r="NER393" i="1"/>
  <c r="NES393" i="1"/>
  <c r="NET393" i="1"/>
  <c r="NEU393" i="1"/>
  <c r="NEV393" i="1"/>
  <c r="NEW393" i="1"/>
  <c r="NEX393" i="1"/>
  <c r="NEY393" i="1"/>
  <c r="NEZ393" i="1"/>
  <c r="NFA393" i="1"/>
  <c r="NFB393" i="1"/>
  <c r="NFC393" i="1"/>
  <c r="NFD393" i="1"/>
  <c r="NFE393" i="1"/>
  <c r="NFF393" i="1"/>
  <c r="NFG393" i="1"/>
  <c r="NFH393" i="1"/>
  <c r="NFI393" i="1"/>
  <c r="NFJ393" i="1"/>
  <c r="NFK393" i="1"/>
  <c r="NFL393" i="1"/>
  <c r="NFM393" i="1"/>
  <c r="NFN393" i="1"/>
  <c r="NFO393" i="1"/>
  <c r="NFP393" i="1"/>
  <c r="NFQ393" i="1"/>
  <c r="NFR393" i="1"/>
  <c r="NFS393" i="1"/>
  <c r="NFT393" i="1"/>
  <c r="NFU393" i="1"/>
  <c r="NFV393" i="1"/>
  <c r="NFW393" i="1"/>
  <c r="NFX393" i="1"/>
  <c r="NFY393" i="1"/>
  <c r="NFZ393" i="1"/>
  <c r="NGA393" i="1"/>
  <c r="NGB393" i="1"/>
  <c r="NGC393" i="1"/>
  <c r="NGD393" i="1"/>
  <c r="NGE393" i="1"/>
  <c r="NGF393" i="1"/>
  <c r="NGG393" i="1"/>
  <c r="NGH393" i="1"/>
  <c r="NGI393" i="1"/>
  <c r="NGJ393" i="1"/>
  <c r="NGK393" i="1"/>
  <c r="NGL393" i="1"/>
  <c r="NGM393" i="1"/>
  <c r="NGN393" i="1"/>
  <c r="NGO393" i="1"/>
  <c r="NGP393" i="1"/>
  <c r="NGQ393" i="1"/>
  <c r="NGR393" i="1"/>
  <c r="NGS393" i="1"/>
  <c r="NGT393" i="1"/>
  <c r="NGU393" i="1"/>
  <c r="NGV393" i="1"/>
  <c r="NGW393" i="1"/>
  <c r="NGX393" i="1"/>
  <c r="NGY393" i="1"/>
  <c r="NGZ393" i="1"/>
  <c r="NHA393" i="1"/>
  <c r="NHB393" i="1"/>
  <c r="NHC393" i="1"/>
  <c r="NHD393" i="1"/>
  <c r="NHE393" i="1"/>
  <c r="NHF393" i="1"/>
  <c r="NHG393" i="1"/>
  <c r="NHH393" i="1"/>
  <c r="NHI393" i="1"/>
  <c r="NHJ393" i="1"/>
  <c r="NHK393" i="1"/>
  <c r="NHL393" i="1"/>
  <c r="NHM393" i="1"/>
  <c r="NHN393" i="1"/>
  <c r="NHO393" i="1"/>
  <c r="NHP393" i="1"/>
  <c r="NHQ393" i="1"/>
  <c r="NHR393" i="1"/>
  <c r="NHS393" i="1"/>
  <c r="NHT393" i="1"/>
  <c r="NHU393" i="1"/>
  <c r="NHV393" i="1"/>
  <c r="NHW393" i="1"/>
  <c r="NHX393" i="1"/>
  <c r="NHY393" i="1"/>
  <c r="NHZ393" i="1"/>
  <c r="NIA393" i="1"/>
  <c r="NIB393" i="1"/>
  <c r="NIC393" i="1"/>
  <c r="NID393" i="1"/>
  <c r="NIE393" i="1"/>
  <c r="NIF393" i="1"/>
  <c r="NIG393" i="1"/>
  <c r="NIH393" i="1"/>
  <c r="NII393" i="1"/>
  <c r="NIJ393" i="1"/>
  <c r="NIK393" i="1"/>
  <c r="NIL393" i="1"/>
  <c r="NIM393" i="1"/>
  <c r="NIN393" i="1"/>
  <c r="NIO393" i="1"/>
  <c r="NIP393" i="1"/>
  <c r="NIQ393" i="1"/>
  <c r="NIR393" i="1"/>
  <c r="NIS393" i="1"/>
  <c r="NIT393" i="1"/>
  <c r="NIU393" i="1"/>
  <c r="NIV393" i="1"/>
  <c r="NIW393" i="1"/>
  <c r="NIX393" i="1"/>
  <c r="NIY393" i="1"/>
  <c r="NIZ393" i="1"/>
  <c r="NJA393" i="1"/>
  <c r="NJB393" i="1"/>
  <c r="NJC393" i="1"/>
  <c r="NJD393" i="1"/>
  <c r="NJE393" i="1"/>
  <c r="NJF393" i="1"/>
  <c r="NJG393" i="1"/>
  <c r="NJH393" i="1"/>
  <c r="NJI393" i="1"/>
  <c r="NJJ393" i="1"/>
  <c r="NJK393" i="1"/>
  <c r="NJL393" i="1"/>
  <c r="NJM393" i="1"/>
  <c r="NJN393" i="1"/>
  <c r="NJO393" i="1"/>
  <c r="NJP393" i="1"/>
  <c r="NJQ393" i="1"/>
  <c r="NJR393" i="1"/>
  <c r="NJS393" i="1"/>
  <c r="NJT393" i="1"/>
  <c r="NJU393" i="1"/>
  <c r="NJV393" i="1"/>
  <c r="NJW393" i="1"/>
  <c r="NJX393" i="1"/>
  <c r="NJY393" i="1"/>
  <c r="NJZ393" i="1"/>
  <c r="NKA393" i="1"/>
  <c r="NKB393" i="1"/>
  <c r="NKC393" i="1"/>
  <c r="NKD393" i="1"/>
  <c r="NKE393" i="1"/>
  <c r="NKF393" i="1"/>
  <c r="NKG393" i="1"/>
  <c r="NKH393" i="1"/>
  <c r="NKI393" i="1"/>
  <c r="NKJ393" i="1"/>
  <c r="NKK393" i="1"/>
  <c r="NKL393" i="1"/>
  <c r="NKM393" i="1"/>
  <c r="NKN393" i="1"/>
  <c r="NKO393" i="1"/>
  <c r="NKP393" i="1"/>
  <c r="NKQ393" i="1"/>
  <c r="NKR393" i="1"/>
  <c r="NKS393" i="1"/>
  <c r="NKT393" i="1"/>
  <c r="NKU393" i="1"/>
  <c r="NKV393" i="1"/>
  <c r="NKW393" i="1"/>
  <c r="NKX393" i="1"/>
  <c r="NKY393" i="1"/>
  <c r="NKZ393" i="1"/>
  <c r="NLA393" i="1"/>
  <c r="NLB393" i="1"/>
  <c r="NLC393" i="1"/>
  <c r="NLD393" i="1"/>
  <c r="NLE393" i="1"/>
  <c r="NLF393" i="1"/>
  <c r="NLG393" i="1"/>
  <c r="NLH393" i="1"/>
  <c r="NLI393" i="1"/>
  <c r="NLJ393" i="1"/>
  <c r="NLK393" i="1"/>
  <c r="NLL393" i="1"/>
  <c r="NLM393" i="1"/>
  <c r="NLN393" i="1"/>
  <c r="NLO393" i="1"/>
  <c r="NLP393" i="1"/>
  <c r="NLQ393" i="1"/>
  <c r="NLR393" i="1"/>
  <c r="NLS393" i="1"/>
  <c r="NLT393" i="1"/>
  <c r="NLU393" i="1"/>
  <c r="NLV393" i="1"/>
  <c r="NLW393" i="1"/>
  <c r="NLX393" i="1"/>
  <c r="NLY393" i="1"/>
  <c r="NLZ393" i="1"/>
  <c r="NMA393" i="1"/>
  <c r="NMB393" i="1"/>
  <c r="NMC393" i="1"/>
  <c r="NMD393" i="1"/>
  <c r="NME393" i="1"/>
  <c r="NMF393" i="1"/>
  <c r="NMG393" i="1"/>
  <c r="NMH393" i="1"/>
  <c r="NMI393" i="1"/>
  <c r="NMJ393" i="1"/>
  <c r="NMK393" i="1"/>
  <c r="NML393" i="1"/>
  <c r="NMM393" i="1"/>
  <c r="NMN393" i="1"/>
  <c r="NMO393" i="1"/>
  <c r="NMP393" i="1"/>
  <c r="NMQ393" i="1"/>
  <c r="NMR393" i="1"/>
  <c r="NMS393" i="1"/>
  <c r="NMT393" i="1"/>
  <c r="NMU393" i="1"/>
  <c r="NMV393" i="1"/>
  <c r="NMW393" i="1"/>
  <c r="NMX393" i="1"/>
  <c r="NMY393" i="1"/>
  <c r="NMZ393" i="1"/>
  <c r="NNA393" i="1"/>
  <c r="NNB393" i="1"/>
  <c r="NNC393" i="1"/>
  <c r="NND393" i="1"/>
  <c r="NNE393" i="1"/>
  <c r="NNF393" i="1"/>
  <c r="NNG393" i="1"/>
  <c r="NNH393" i="1"/>
  <c r="NNI393" i="1"/>
  <c r="NNJ393" i="1"/>
  <c r="NNK393" i="1"/>
  <c r="NNL393" i="1"/>
  <c r="NNM393" i="1"/>
  <c r="NNN393" i="1"/>
  <c r="NNO393" i="1"/>
  <c r="NNP393" i="1"/>
  <c r="NNQ393" i="1"/>
  <c r="NNR393" i="1"/>
  <c r="NNS393" i="1"/>
  <c r="NNT393" i="1"/>
  <c r="NNU393" i="1"/>
  <c r="NNV393" i="1"/>
  <c r="NNW393" i="1"/>
  <c r="NNX393" i="1"/>
  <c r="NNY393" i="1"/>
  <c r="NNZ393" i="1"/>
  <c r="NOA393" i="1"/>
  <c r="NOB393" i="1"/>
  <c r="NOC393" i="1"/>
  <c r="NOD393" i="1"/>
  <c r="NOE393" i="1"/>
  <c r="NOF393" i="1"/>
  <c r="NOG393" i="1"/>
  <c r="NOH393" i="1"/>
  <c r="NOI393" i="1"/>
  <c r="NOJ393" i="1"/>
  <c r="NOK393" i="1"/>
  <c r="NOL393" i="1"/>
  <c r="NOM393" i="1"/>
  <c r="NON393" i="1"/>
  <c r="NOO393" i="1"/>
  <c r="NOP393" i="1"/>
  <c r="NOQ393" i="1"/>
  <c r="NOR393" i="1"/>
  <c r="NOS393" i="1"/>
  <c r="NOT393" i="1"/>
  <c r="NOU393" i="1"/>
  <c r="NOV393" i="1"/>
  <c r="NOW393" i="1"/>
  <c r="NOX393" i="1"/>
  <c r="NOY393" i="1"/>
  <c r="NOZ393" i="1"/>
  <c r="NPA393" i="1"/>
  <c r="NPB393" i="1"/>
  <c r="NPC393" i="1"/>
  <c r="NPD393" i="1"/>
  <c r="NPE393" i="1"/>
  <c r="NPF393" i="1"/>
  <c r="NPG393" i="1"/>
  <c r="NPH393" i="1"/>
  <c r="NPI393" i="1"/>
  <c r="NPJ393" i="1"/>
  <c r="NPK393" i="1"/>
  <c r="NPL393" i="1"/>
  <c r="NPM393" i="1"/>
  <c r="NPN393" i="1"/>
  <c r="NPO393" i="1"/>
  <c r="NPP393" i="1"/>
  <c r="NPQ393" i="1"/>
  <c r="NPR393" i="1"/>
  <c r="NPS393" i="1"/>
  <c r="NPT393" i="1"/>
  <c r="NPU393" i="1"/>
  <c r="NPV393" i="1"/>
  <c r="NPW393" i="1"/>
  <c r="NPX393" i="1"/>
  <c r="NPY393" i="1"/>
  <c r="NPZ393" i="1"/>
  <c r="NQA393" i="1"/>
  <c r="NQB393" i="1"/>
  <c r="NQC393" i="1"/>
  <c r="NQD393" i="1"/>
  <c r="NQE393" i="1"/>
  <c r="NQF393" i="1"/>
  <c r="NQG393" i="1"/>
  <c r="NQH393" i="1"/>
  <c r="NQI393" i="1"/>
  <c r="NQJ393" i="1"/>
  <c r="NQK393" i="1"/>
  <c r="NQL393" i="1"/>
  <c r="NQM393" i="1"/>
  <c r="NQN393" i="1"/>
  <c r="NQO393" i="1"/>
  <c r="NQP393" i="1"/>
  <c r="NQQ393" i="1"/>
  <c r="NQR393" i="1"/>
  <c r="NQS393" i="1"/>
  <c r="NQT393" i="1"/>
  <c r="NQU393" i="1"/>
  <c r="NQV393" i="1"/>
  <c r="NQW393" i="1"/>
  <c r="NQX393" i="1"/>
  <c r="NQY393" i="1"/>
  <c r="NQZ393" i="1"/>
  <c r="NRA393" i="1"/>
  <c r="NRB393" i="1"/>
  <c r="NRC393" i="1"/>
  <c r="NRD393" i="1"/>
  <c r="NRE393" i="1"/>
  <c r="NRF393" i="1"/>
  <c r="NRG393" i="1"/>
  <c r="NRH393" i="1"/>
  <c r="NRI393" i="1"/>
  <c r="NRJ393" i="1"/>
  <c r="NRK393" i="1"/>
  <c r="NRL393" i="1"/>
  <c r="NRM393" i="1"/>
  <c r="NRN393" i="1"/>
  <c r="NRO393" i="1"/>
  <c r="NRP393" i="1"/>
  <c r="NRQ393" i="1"/>
  <c r="NRR393" i="1"/>
  <c r="NRS393" i="1"/>
  <c r="NRT393" i="1"/>
  <c r="NRU393" i="1"/>
  <c r="NRV393" i="1"/>
  <c r="NRW393" i="1"/>
  <c r="NRX393" i="1"/>
  <c r="NRY393" i="1"/>
  <c r="NRZ393" i="1"/>
  <c r="NSA393" i="1"/>
  <c r="NSB393" i="1"/>
  <c r="NSC393" i="1"/>
  <c r="NSD393" i="1"/>
  <c r="NSE393" i="1"/>
  <c r="NSF393" i="1"/>
  <c r="NSG393" i="1"/>
  <c r="NSH393" i="1"/>
  <c r="NSI393" i="1"/>
  <c r="NSJ393" i="1"/>
  <c r="NSK393" i="1"/>
  <c r="NSL393" i="1"/>
  <c r="NSM393" i="1"/>
  <c r="NSN393" i="1"/>
  <c r="NSO393" i="1"/>
  <c r="NSP393" i="1"/>
  <c r="NSQ393" i="1"/>
  <c r="NSR393" i="1"/>
  <c r="NSS393" i="1"/>
  <c r="NST393" i="1"/>
  <c r="NSU393" i="1"/>
  <c r="NSV393" i="1"/>
  <c r="NSW393" i="1"/>
  <c r="NSX393" i="1"/>
  <c r="NSY393" i="1"/>
  <c r="NSZ393" i="1"/>
  <c r="NTA393" i="1"/>
  <c r="NTB393" i="1"/>
  <c r="NTC393" i="1"/>
  <c r="NTD393" i="1"/>
  <c r="NTE393" i="1"/>
  <c r="NTF393" i="1"/>
  <c r="NTG393" i="1"/>
  <c r="NTH393" i="1"/>
  <c r="NTI393" i="1"/>
  <c r="NTJ393" i="1"/>
  <c r="NTK393" i="1"/>
  <c r="NTL393" i="1"/>
  <c r="NTM393" i="1"/>
  <c r="NTN393" i="1"/>
  <c r="NTO393" i="1"/>
  <c r="NTP393" i="1"/>
  <c r="NTQ393" i="1"/>
  <c r="NTR393" i="1"/>
  <c r="NTS393" i="1"/>
  <c r="NTT393" i="1"/>
  <c r="NTU393" i="1"/>
  <c r="NTV393" i="1"/>
  <c r="NTW393" i="1"/>
  <c r="NTX393" i="1"/>
  <c r="NTY393" i="1"/>
  <c r="NTZ393" i="1"/>
  <c r="NUA393" i="1"/>
  <c r="NUB393" i="1"/>
  <c r="NUC393" i="1"/>
  <c r="NUD393" i="1"/>
  <c r="NUE393" i="1"/>
  <c r="NUF393" i="1"/>
  <c r="NUG393" i="1"/>
  <c r="NUH393" i="1"/>
  <c r="NUI393" i="1"/>
  <c r="NUJ393" i="1"/>
  <c r="NUK393" i="1"/>
  <c r="NUL393" i="1"/>
  <c r="NUM393" i="1"/>
  <c r="NUN393" i="1"/>
  <c r="NUO393" i="1"/>
  <c r="NUP393" i="1"/>
  <c r="NUQ393" i="1"/>
  <c r="NUR393" i="1"/>
  <c r="NUS393" i="1"/>
  <c r="NUT393" i="1"/>
  <c r="NUU393" i="1"/>
  <c r="NUV393" i="1"/>
  <c r="NUW393" i="1"/>
  <c r="NUX393" i="1"/>
  <c r="NUY393" i="1"/>
  <c r="NUZ393" i="1"/>
  <c r="NVA393" i="1"/>
  <c r="NVB393" i="1"/>
  <c r="NVC393" i="1"/>
  <c r="NVD393" i="1"/>
  <c r="NVE393" i="1"/>
  <c r="NVF393" i="1"/>
  <c r="NVG393" i="1"/>
  <c r="NVH393" i="1"/>
  <c r="NVI393" i="1"/>
  <c r="NVJ393" i="1"/>
  <c r="NVK393" i="1"/>
  <c r="NVL393" i="1"/>
  <c r="NVM393" i="1"/>
  <c r="NVN393" i="1"/>
  <c r="NVO393" i="1"/>
  <c r="NVP393" i="1"/>
  <c r="NVQ393" i="1"/>
  <c r="NVR393" i="1"/>
  <c r="NVS393" i="1"/>
  <c r="NVT393" i="1"/>
  <c r="NVU393" i="1"/>
  <c r="NVV393" i="1"/>
  <c r="NVW393" i="1"/>
  <c r="NVX393" i="1"/>
  <c r="NVY393" i="1"/>
  <c r="NVZ393" i="1"/>
  <c r="NWA393" i="1"/>
  <c r="NWB393" i="1"/>
  <c r="NWC393" i="1"/>
  <c r="NWD393" i="1"/>
  <c r="NWE393" i="1"/>
  <c r="NWF393" i="1"/>
  <c r="NWG393" i="1"/>
  <c r="NWH393" i="1"/>
  <c r="NWI393" i="1"/>
  <c r="NWJ393" i="1"/>
  <c r="NWK393" i="1"/>
  <c r="NWL393" i="1"/>
  <c r="NWM393" i="1"/>
  <c r="NWN393" i="1"/>
  <c r="NWO393" i="1"/>
  <c r="NWP393" i="1"/>
  <c r="NWQ393" i="1"/>
  <c r="NWR393" i="1"/>
  <c r="NWS393" i="1"/>
  <c r="NWT393" i="1"/>
  <c r="NWU393" i="1"/>
  <c r="NWV393" i="1"/>
  <c r="NWW393" i="1"/>
  <c r="NWX393" i="1"/>
  <c r="NWY393" i="1"/>
  <c r="NWZ393" i="1"/>
  <c r="NXA393" i="1"/>
  <c r="NXB393" i="1"/>
  <c r="NXC393" i="1"/>
  <c r="NXD393" i="1"/>
  <c r="NXE393" i="1"/>
  <c r="NXF393" i="1"/>
  <c r="NXG393" i="1"/>
  <c r="NXH393" i="1"/>
  <c r="NXI393" i="1"/>
  <c r="NXJ393" i="1"/>
  <c r="NXK393" i="1"/>
  <c r="NXL393" i="1"/>
  <c r="NXM393" i="1"/>
  <c r="NXN393" i="1"/>
  <c r="NXO393" i="1"/>
  <c r="NXP393" i="1"/>
  <c r="NXQ393" i="1"/>
  <c r="NXR393" i="1"/>
  <c r="NXS393" i="1"/>
  <c r="NXT393" i="1"/>
  <c r="NXU393" i="1"/>
  <c r="NXV393" i="1"/>
  <c r="NXW393" i="1"/>
  <c r="NXX393" i="1"/>
  <c r="NXY393" i="1"/>
  <c r="NXZ393" i="1"/>
  <c r="NYA393" i="1"/>
  <c r="NYB393" i="1"/>
  <c r="NYC393" i="1"/>
  <c r="NYD393" i="1"/>
  <c r="NYE393" i="1"/>
  <c r="NYF393" i="1"/>
  <c r="NYG393" i="1"/>
  <c r="NYH393" i="1"/>
  <c r="NYI393" i="1"/>
  <c r="NYJ393" i="1"/>
  <c r="NYK393" i="1"/>
  <c r="NYL393" i="1"/>
  <c r="NYM393" i="1"/>
  <c r="NYN393" i="1"/>
  <c r="NYO393" i="1"/>
  <c r="NYP393" i="1"/>
  <c r="NYQ393" i="1"/>
  <c r="NYR393" i="1"/>
  <c r="NYS393" i="1"/>
  <c r="NYT393" i="1"/>
  <c r="NYU393" i="1"/>
  <c r="NYV393" i="1"/>
  <c r="NYW393" i="1"/>
  <c r="NYX393" i="1"/>
  <c r="NYY393" i="1"/>
  <c r="NYZ393" i="1"/>
  <c r="NZA393" i="1"/>
  <c r="NZB393" i="1"/>
  <c r="NZC393" i="1"/>
  <c r="NZD393" i="1"/>
  <c r="NZE393" i="1"/>
  <c r="NZF393" i="1"/>
  <c r="NZG393" i="1"/>
  <c r="NZH393" i="1"/>
  <c r="NZI393" i="1"/>
  <c r="NZJ393" i="1"/>
  <c r="NZK393" i="1"/>
  <c r="NZL393" i="1"/>
  <c r="NZM393" i="1"/>
  <c r="NZN393" i="1"/>
  <c r="NZO393" i="1"/>
  <c r="NZP393" i="1"/>
  <c r="NZQ393" i="1"/>
  <c r="NZR393" i="1"/>
  <c r="NZS393" i="1"/>
  <c r="NZT393" i="1"/>
  <c r="NZU393" i="1"/>
  <c r="NZV393" i="1"/>
  <c r="NZW393" i="1"/>
  <c r="NZX393" i="1"/>
  <c r="NZY393" i="1"/>
  <c r="NZZ393" i="1"/>
  <c r="OAA393" i="1"/>
  <c r="OAB393" i="1"/>
  <c r="OAC393" i="1"/>
  <c r="OAD393" i="1"/>
  <c r="OAE393" i="1"/>
  <c r="OAF393" i="1"/>
  <c r="OAG393" i="1"/>
  <c r="OAH393" i="1"/>
  <c r="OAI393" i="1"/>
  <c r="OAJ393" i="1"/>
  <c r="OAK393" i="1"/>
  <c r="OAL393" i="1"/>
  <c r="OAM393" i="1"/>
  <c r="OAN393" i="1"/>
  <c r="OAO393" i="1"/>
  <c r="OAP393" i="1"/>
  <c r="OAQ393" i="1"/>
  <c r="OAR393" i="1"/>
  <c r="OAS393" i="1"/>
  <c r="OAT393" i="1"/>
  <c r="OAU393" i="1"/>
  <c r="OAV393" i="1"/>
  <c r="OAW393" i="1"/>
  <c r="OAX393" i="1"/>
  <c r="OAY393" i="1"/>
  <c r="OAZ393" i="1"/>
  <c r="OBA393" i="1"/>
  <c r="OBB393" i="1"/>
  <c r="OBC393" i="1"/>
  <c r="OBD393" i="1"/>
  <c r="OBE393" i="1"/>
  <c r="OBF393" i="1"/>
  <c r="OBG393" i="1"/>
  <c r="OBH393" i="1"/>
  <c r="OBI393" i="1"/>
  <c r="OBJ393" i="1"/>
  <c r="OBK393" i="1"/>
  <c r="OBL393" i="1"/>
  <c r="OBM393" i="1"/>
  <c r="OBN393" i="1"/>
  <c r="OBO393" i="1"/>
  <c r="OBP393" i="1"/>
  <c r="OBQ393" i="1"/>
  <c r="OBR393" i="1"/>
  <c r="OBS393" i="1"/>
  <c r="OBT393" i="1"/>
  <c r="OBU393" i="1"/>
  <c r="OBV393" i="1"/>
  <c r="OBW393" i="1"/>
  <c r="OBX393" i="1"/>
  <c r="OBY393" i="1"/>
  <c r="OBZ393" i="1"/>
  <c r="OCA393" i="1"/>
  <c r="OCB393" i="1"/>
  <c r="OCC393" i="1"/>
  <c r="OCD393" i="1"/>
  <c r="OCE393" i="1"/>
  <c r="OCF393" i="1"/>
  <c r="OCG393" i="1"/>
  <c r="OCH393" i="1"/>
  <c r="OCI393" i="1"/>
  <c r="OCJ393" i="1"/>
  <c r="OCK393" i="1"/>
  <c r="OCL393" i="1"/>
  <c r="OCM393" i="1"/>
  <c r="OCN393" i="1"/>
  <c r="OCO393" i="1"/>
  <c r="OCP393" i="1"/>
  <c r="OCQ393" i="1"/>
  <c r="OCR393" i="1"/>
  <c r="OCS393" i="1"/>
  <c r="OCT393" i="1"/>
  <c r="OCU393" i="1"/>
  <c r="OCV393" i="1"/>
  <c r="OCW393" i="1"/>
  <c r="OCX393" i="1"/>
  <c r="OCY393" i="1"/>
  <c r="OCZ393" i="1"/>
  <c r="ODA393" i="1"/>
  <c r="ODB393" i="1"/>
  <c r="ODC393" i="1"/>
  <c r="ODD393" i="1"/>
  <c r="ODE393" i="1"/>
  <c r="ODF393" i="1"/>
  <c r="ODG393" i="1"/>
  <c r="ODH393" i="1"/>
  <c r="ODI393" i="1"/>
  <c r="ODJ393" i="1"/>
  <c r="ODK393" i="1"/>
  <c r="ODL393" i="1"/>
  <c r="ODM393" i="1"/>
  <c r="ODN393" i="1"/>
  <c r="ODO393" i="1"/>
  <c r="ODP393" i="1"/>
  <c r="ODQ393" i="1"/>
  <c r="ODR393" i="1"/>
  <c r="ODS393" i="1"/>
  <c r="ODT393" i="1"/>
  <c r="ODU393" i="1"/>
  <c r="ODV393" i="1"/>
  <c r="ODW393" i="1"/>
  <c r="ODX393" i="1"/>
  <c r="ODY393" i="1"/>
  <c r="ODZ393" i="1"/>
  <c r="OEA393" i="1"/>
  <c r="OEB393" i="1"/>
  <c r="OEC393" i="1"/>
  <c r="OED393" i="1"/>
  <c r="OEE393" i="1"/>
  <c r="OEF393" i="1"/>
  <c r="OEG393" i="1"/>
  <c r="OEH393" i="1"/>
  <c r="OEI393" i="1"/>
  <c r="OEJ393" i="1"/>
  <c r="OEK393" i="1"/>
  <c r="OEL393" i="1"/>
  <c r="OEM393" i="1"/>
  <c r="OEN393" i="1"/>
  <c r="OEO393" i="1"/>
  <c r="OEP393" i="1"/>
  <c r="OEQ393" i="1"/>
  <c r="OER393" i="1"/>
  <c r="OES393" i="1"/>
  <c r="OET393" i="1"/>
  <c r="OEU393" i="1"/>
  <c r="OEV393" i="1"/>
  <c r="OEW393" i="1"/>
  <c r="OEX393" i="1"/>
  <c r="OEY393" i="1"/>
  <c r="OEZ393" i="1"/>
  <c r="OFA393" i="1"/>
  <c r="OFB393" i="1"/>
  <c r="OFC393" i="1"/>
  <c r="OFD393" i="1"/>
  <c r="OFE393" i="1"/>
  <c r="OFF393" i="1"/>
  <c r="OFG393" i="1"/>
  <c r="OFH393" i="1"/>
  <c r="OFI393" i="1"/>
  <c r="OFJ393" i="1"/>
  <c r="OFK393" i="1"/>
  <c r="OFL393" i="1"/>
  <c r="OFM393" i="1"/>
  <c r="OFN393" i="1"/>
  <c r="OFO393" i="1"/>
  <c r="OFP393" i="1"/>
  <c r="OFQ393" i="1"/>
  <c r="OFR393" i="1"/>
  <c r="OFS393" i="1"/>
  <c r="OFT393" i="1"/>
  <c r="OFU393" i="1"/>
  <c r="OFV393" i="1"/>
  <c r="OFW393" i="1"/>
  <c r="OFX393" i="1"/>
  <c r="OFY393" i="1"/>
  <c r="OFZ393" i="1"/>
  <c r="OGA393" i="1"/>
  <c r="OGB393" i="1"/>
  <c r="OGC393" i="1"/>
  <c r="OGD393" i="1"/>
  <c r="OGE393" i="1"/>
  <c r="OGF393" i="1"/>
  <c r="OGG393" i="1"/>
  <c r="OGH393" i="1"/>
  <c r="OGI393" i="1"/>
  <c r="OGJ393" i="1"/>
  <c r="OGK393" i="1"/>
  <c r="OGL393" i="1"/>
  <c r="OGM393" i="1"/>
  <c r="OGN393" i="1"/>
  <c r="OGO393" i="1"/>
  <c r="OGP393" i="1"/>
  <c r="OGQ393" i="1"/>
  <c r="OGR393" i="1"/>
  <c r="OGS393" i="1"/>
  <c r="OGT393" i="1"/>
  <c r="OGU393" i="1"/>
  <c r="OGV393" i="1"/>
  <c r="OGW393" i="1"/>
  <c r="OGX393" i="1"/>
  <c r="OGY393" i="1"/>
  <c r="OGZ393" i="1"/>
  <c r="OHA393" i="1"/>
  <c r="OHB393" i="1"/>
  <c r="OHC393" i="1"/>
  <c r="OHD393" i="1"/>
  <c r="OHE393" i="1"/>
  <c r="OHF393" i="1"/>
  <c r="OHG393" i="1"/>
  <c r="OHH393" i="1"/>
  <c r="OHI393" i="1"/>
  <c r="OHJ393" i="1"/>
  <c r="OHK393" i="1"/>
  <c r="OHL393" i="1"/>
  <c r="OHM393" i="1"/>
  <c r="OHN393" i="1"/>
  <c r="OHO393" i="1"/>
  <c r="OHP393" i="1"/>
  <c r="OHQ393" i="1"/>
  <c r="OHR393" i="1"/>
  <c r="OHS393" i="1"/>
  <c r="OHT393" i="1"/>
  <c r="OHU393" i="1"/>
  <c r="OHV393" i="1"/>
  <c r="OHW393" i="1"/>
  <c r="OHX393" i="1"/>
  <c r="OHY393" i="1"/>
  <c r="OHZ393" i="1"/>
  <c r="OIA393" i="1"/>
  <c r="OIB393" i="1"/>
  <c r="OIC393" i="1"/>
  <c r="OID393" i="1"/>
  <c r="OIE393" i="1"/>
  <c r="OIF393" i="1"/>
  <c r="OIG393" i="1"/>
  <c r="OIH393" i="1"/>
  <c r="OII393" i="1"/>
  <c r="OIJ393" i="1"/>
  <c r="OIK393" i="1"/>
  <c r="OIL393" i="1"/>
  <c r="OIM393" i="1"/>
  <c r="OIN393" i="1"/>
  <c r="OIO393" i="1"/>
  <c r="OIP393" i="1"/>
  <c r="OIQ393" i="1"/>
  <c r="OIR393" i="1"/>
  <c r="OIS393" i="1"/>
  <c r="OIT393" i="1"/>
  <c r="OIU393" i="1"/>
  <c r="OIV393" i="1"/>
  <c r="OIW393" i="1"/>
  <c r="OIX393" i="1"/>
  <c r="OIY393" i="1"/>
  <c r="OIZ393" i="1"/>
  <c r="OJA393" i="1"/>
  <c r="OJB393" i="1"/>
  <c r="OJC393" i="1"/>
  <c r="OJD393" i="1"/>
  <c r="OJE393" i="1"/>
  <c r="OJF393" i="1"/>
  <c r="OJG393" i="1"/>
  <c r="OJH393" i="1"/>
  <c r="OJI393" i="1"/>
  <c r="OJJ393" i="1"/>
  <c r="OJK393" i="1"/>
  <c r="OJL393" i="1"/>
  <c r="OJM393" i="1"/>
  <c r="OJN393" i="1"/>
  <c r="OJO393" i="1"/>
  <c r="OJP393" i="1"/>
  <c r="OJQ393" i="1"/>
  <c r="OJR393" i="1"/>
  <c r="OJS393" i="1"/>
  <c r="OJT393" i="1"/>
  <c r="OJU393" i="1"/>
  <c r="OJV393" i="1"/>
  <c r="OJW393" i="1"/>
  <c r="OJX393" i="1"/>
  <c r="OJY393" i="1"/>
  <c r="OJZ393" i="1"/>
  <c r="OKA393" i="1"/>
  <c r="OKB393" i="1"/>
  <c r="OKC393" i="1"/>
  <c r="OKD393" i="1"/>
  <c r="OKE393" i="1"/>
  <c r="OKF393" i="1"/>
  <c r="OKG393" i="1"/>
  <c r="OKH393" i="1"/>
  <c r="OKI393" i="1"/>
  <c r="OKJ393" i="1"/>
  <c r="OKK393" i="1"/>
  <c r="OKL393" i="1"/>
  <c r="OKM393" i="1"/>
  <c r="OKN393" i="1"/>
  <c r="OKO393" i="1"/>
  <c r="OKP393" i="1"/>
  <c r="OKQ393" i="1"/>
  <c r="OKR393" i="1"/>
  <c r="OKS393" i="1"/>
  <c r="OKT393" i="1"/>
  <c r="OKU393" i="1"/>
  <c r="OKV393" i="1"/>
  <c r="OKW393" i="1"/>
  <c r="OKX393" i="1"/>
  <c r="OKY393" i="1"/>
  <c r="OKZ393" i="1"/>
  <c r="OLA393" i="1"/>
  <c r="OLB393" i="1"/>
  <c r="OLC393" i="1"/>
  <c r="OLD393" i="1"/>
  <c r="OLE393" i="1"/>
  <c r="OLF393" i="1"/>
  <c r="OLG393" i="1"/>
  <c r="OLH393" i="1"/>
  <c r="OLI393" i="1"/>
  <c r="OLJ393" i="1"/>
  <c r="OLK393" i="1"/>
  <c r="OLL393" i="1"/>
  <c r="OLM393" i="1"/>
  <c r="OLN393" i="1"/>
  <c r="OLO393" i="1"/>
  <c r="OLP393" i="1"/>
  <c r="OLQ393" i="1"/>
  <c r="OLR393" i="1"/>
  <c r="OLS393" i="1"/>
  <c r="OLT393" i="1"/>
  <c r="OLU393" i="1"/>
  <c r="OLV393" i="1"/>
  <c r="OLW393" i="1"/>
  <c r="OLX393" i="1"/>
  <c r="OLY393" i="1"/>
  <c r="OLZ393" i="1"/>
  <c r="OMA393" i="1"/>
  <c r="OMB393" i="1"/>
  <c r="OMC393" i="1"/>
  <c r="OMD393" i="1"/>
  <c r="OME393" i="1"/>
  <c r="OMF393" i="1"/>
  <c r="OMG393" i="1"/>
  <c r="OMH393" i="1"/>
  <c r="OMI393" i="1"/>
  <c r="OMJ393" i="1"/>
  <c r="OMK393" i="1"/>
  <c r="OML393" i="1"/>
  <c r="OMM393" i="1"/>
  <c r="OMN393" i="1"/>
  <c r="OMO393" i="1"/>
  <c r="OMP393" i="1"/>
  <c r="OMQ393" i="1"/>
  <c r="OMR393" i="1"/>
  <c r="OMS393" i="1"/>
  <c r="OMT393" i="1"/>
  <c r="OMU393" i="1"/>
  <c r="OMV393" i="1"/>
  <c r="OMW393" i="1"/>
  <c r="OMX393" i="1"/>
  <c r="OMY393" i="1"/>
  <c r="OMZ393" i="1"/>
  <c r="ONA393" i="1"/>
  <c r="ONB393" i="1"/>
  <c r="ONC393" i="1"/>
  <c r="OND393" i="1"/>
  <c r="ONE393" i="1"/>
  <c r="ONF393" i="1"/>
  <c r="ONG393" i="1"/>
  <c r="ONH393" i="1"/>
  <c r="ONI393" i="1"/>
  <c r="ONJ393" i="1"/>
  <c r="ONK393" i="1"/>
  <c r="ONL393" i="1"/>
  <c r="ONM393" i="1"/>
  <c r="ONN393" i="1"/>
  <c r="ONO393" i="1"/>
  <c r="ONP393" i="1"/>
  <c r="ONQ393" i="1"/>
  <c r="ONR393" i="1"/>
  <c r="ONS393" i="1"/>
  <c r="ONT393" i="1"/>
  <c r="ONU393" i="1"/>
  <c r="ONV393" i="1"/>
  <c r="ONW393" i="1"/>
  <c r="ONX393" i="1"/>
  <c r="ONY393" i="1"/>
  <c r="ONZ393" i="1"/>
  <c r="OOA393" i="1"/>
  <c r="OOB393" i="1"/>
  <c r="OOC393" i="1"/>
  <c r="OOD393" i="1"/>
  <c r="OOE393" i="1"/>
  <c r="OOF393" i="1"/>
  <c r="OOG393" i="1"/>
  <c r="OOH393" i="1"/>
  <c r="OOI393" i="1"/>
  <c r="OOJ393" i="1"/>
  <c r="OOK393" i="1"/>
  <c r="OOL393" i="1"/>
  <c r="OOM393" i="1"/>
  <c r="OON393" i="1"/>
  <c r="OOO393" i="1"/>
  <c r="OOP393" i="1"/>
  <c r="OOQ393" i="1"/>
  <c r="OOR393" i="1"/>
  <c r="OOS393" i="1"/>
  <c r="OOT393" i="1"/>
  <c r="OOU393" i="1"/>
  <c r="OOV393" i="1"/>
  <c r="OOW393" i="1"/>
  <c r="OOX393" i="1"/>
  <c r="OOY393" i="1"/>
  <c r="OOZ393" i="1"/>
  <c r="OPA393" i="1"/>
  <c r="OPB393" i="1"/>
  <c r="OPC393" i="1"/>
  <c r="OPD393" i="1"/>
  <c r="OPE393" i="1"/>
  <c r="OPF393" i="1"/>
  <c r="OPG393" i="1"/>
  <c r="OPH393" i="1"/>
  <c r="OPI393" i="1"/>
  <c r="OPJ393" i="1"/>
  <c r="OPK393" i="1"/>
  <c r="OPL393" i="1"/>
  <c r="OPM393" i="1"/>
  <c r="OPN393" i="1"/>
  <c r="OPO393" i="1"/>
  <c r="OPP393" i="1"/>
  <c r="OPQ393" i="1"/>
  <c r="OPR393" i="1"/>
  <c r="OPS393" i="1"/>
  <c r="OPT393" i="1"/>
  <c r="OPU393" i="1"/>
  <c r="OPV393" i="1"/>
  <c r="OPW393" i="1"/>
  <c r="OPX393" i="1"/>
  <c r="OPY393" i="1"/>
  <c r="OPZ393" i="1"/>
  <c r="OQA393" i="1"/>
  <c r="OQB393" i="1"/>
  <c r="OQC393" i="1"/>
  <c r="OQD393" i="1"/>
  <c r="OQE393" i="1"/>
  <c r="OQF393" i="1"/>
  <c r="OQG393" i="1"/>
  <c r="OQH393" i="1"/>
  <c r="OQI393" i="1"/>
  <c r="OQJ393" i="1"/>
  <c r="OQK393" i="1"/>
  <c r="OQL393" i="1"/>
  <c r="OQM393" i="1"/>
  <c r="OQN393" i="1"/>
  <c r="OQO393" i="1"/>
  <c r="OQP393" i="1"/>
  <c r="OQQ393" i="1"/>
  <c r="OQR393" i="1"/>
  <c r="OQS393" i="1"/>
  <c r="OQT393" i="1"/>
  <c r="OQU393" i="1"/>
  <c r="OQV393" i="1"/>
  <c r="OQW393" i="1"/>
  <c r="OQX393" i="1"/>
  <c r="OQY393" i="1"/>
  <c r="OQZ393" i="1"/>
  <c r="ORA393" i="1"/>
  <c r="ORB393" i="1"/>
  <c r="ORC393" i="1"/>
  <c r="ORD393" i="1"/>
  <c r="ORE393" i="1"/>
  <c r="ORF393" i="1"/>
  <c r="ORG393" i="1"/>
  <c r="ORH393" i="1"/>
  <c r="ORI393" i="1"/>
  <c r="ORJ393" i="1"/>
  <c r="ORK393" i="1"/>
  <c r="ORL393" i="1"/>
  <c r="ORM393" i="1"/>
  <c r="ORN393" i="1"/>
  <c r="ORO393" i="1"/>
  <c r="ORP393" i="1"/>
  <c r="ORQ393" i="1"/>
  <c r="ORR393" i="1"/>
  <c r="ORS393" i="1"/>
  <c r="ORT393" i="1"/>
  <c r="ORU393" i="1"/>
  <c r="ORV393" i="1"/>
  <c r="ORW393" i="1"/>
  <c r="ORX393" i="1"/>
  <c r="ORY393" i="1"/>
  <c r="ORZ393" i="1"/>
  <c r="OSA393" i="1"/>
  <c r="OSB393" i="1"/>
  <c r="OSC393" i="1"/>
  <c r="OSD393" i="1"/>
  <c r="OSE393" i="1"/>
  <c r="OSF393" i="1"/>
  <c r="OSG393" i="1"/>
  <c r="OSH393" i="1"/>
  <c r="OSI393" i="1"/>
  <c r="OSJ393" i="1"/>
  <c r="OSK393" i="1"/>
  <c r="OSL393" i="1"/>
  <c r="OSM393" i="1"/>
  <c r="OSN393" i="1"/>
  <c r="OSO393" i="1"/>
  <c r="OSP393" i="1"/>
  <c r="OSQ393" i="1"/>
  <c r="OSR393" i="1"/>
  <c r="OSS393" i="1"/>
  <c r="OST393" i="1"/>
  <c r="OSU393" i="1"/>
  <c r="OSV393" i="1"/>
  <c r="OSW393" i="1"/>
  <c r="OSX393" i="1"/>
  <c r="OSY393" i="1"/>
  <c r="OSZ393" i="1"/>
  <c r="OTA393" i="1"/>
  <c r="OTB393" i="1"/>
  <c r="OTC393" i="1"/>
  <c r="OTD393" i="1"/>
  <c r="OTE393" i="1"/>
  <c r="OTF393" i="1"/>
  <c r="OTG393" i="1"/>
  <c r="OTH393" i="1"/>
  <c r="OTI393" i="1"/>
  <c r="OTJ393" i="1"/>
  <c r="OTK393" i="1"/>
  <c r="OTL393" i="1"/>
  <c r="OTM393" i="1"/>
  <c r="OTN393" i="1"/>
  <c r="OTO393" i="1"/>
  <c r="OTP393" i="1"/>
  <c r="OTQ393" i="1"/>
  <c r="OTR393" i="1"/>
  <c r="OTS393" i="1"/>
  <c r="OTT393" i="1"/>
  <c r="OTU393" i="1"/>
  <c r="OTV393" i="1"/>
  <c r="OTW393" i="1"/>
  <c r="OTX393" i="1"/>
  <c r="OTY393" i="1"/>
  <c r="OTZ393" i="1"/>
  <c r="OUA393" i="1"/>
  <c r="OUB393" i="1"/>
  <c r="OUC393" i="1"/>
  <c r="OUD393" i="1"/>
  <c r="OUE393" i="1"/>
  <c r="OUF393" i="1"/>
  <c r="OUG393" i="1"/>
  <c r="OUH393" i="1"/>
  <c r="OUI393" i="1"/>
  <c r="OUJ393" i="1"/>
  <c r="OUK393" i="1"/>
  <c r="OUL393" i="1"/>
  <c r="OUM393" i="1"/>
  <c r="OUN393" i="1"/>
  <c r="OUO393" i="1"/>
  <c r="OUP393" i="1"/>
  <c r="OUQ393" i="1"/>
  <c r="OUR393" i="1"/>
  <c r="OUS393" i="1"/>
  <c r="OUT393" i="1"/>
  <c r="OUU393" i="1"/>
  <c r="OUV393" i="1"/>
  <c r="OUW393" i="1"/>
  <c r="OUX393" i="1"/>
  <c r="OUY393" i="1"/>
  <c r="OUZ393" i="1"/>
  <c r="OVA393" i="1"/>
  <c r="OVB393" i="1"/>
  <c r="OVC393" i="1"/>
  <c r="OVD393" i="1"/>
  <c r="OVE393" i="1"/>
  <c r="OVF393" i="1"/>
  <c r="OVG393" i="1"/>
  <c r="OVH393" i="1"/>
  <c r="OVI393" i="1"/>
  <c r="OVJ393" i="1"/>
  <c r="OVK393" i="1"/>
  <c r="OVL393" i="1"/>
  <c r="OVM393" i="1"/>
  <c r="OVN393" i="1"/>
  <c r="OVO393" i="1"/>
  <c r="OVP393" i="1"/>
  <c r="OVQ393" i="1"/>
  <c r="OVR393" i="1"/>
  <c r="OVS393" i="1"/>
  <c r="OVT393" i="1"/>
  <c r="OVU393" i="1"/>
  <c r="OVV393" i="1"/>
  <c r="OVW393" i="1"/>
  <c r="OVX393" i="1"/>
  <c r="OVY393" i="1"/>
  <c r="OVZ393" i="1"/>
  <c r="OWA393" i="1"/>
  <c r="OWB393" i="1"/>
  <c r="OWC393" i="1"/>
  <c r="OWD393" i="1"/>
  <c r="OWE393" i="1"/>
  <c r="OWF393" i="1"/>
  <c r="OWG393" i="1"/>
  <c r="OWH393" i="1"/>
  <c r="OWI393" i="1"/>
  <c r="OWJ393" i="1"/>
  <c r="OWK393" i="1"/>
  <c r="OWL393" i="1"/>
  <c r="OWM393" i="1"/>
  <c r="OWN393" i="1"/>
  <c r="OWO393" i="1"/>
  <c r="OWP393" i="1"/>
  <c r="OWQ393" i="1"/>
  <c r="OWR393" i="1"/>
  <c r="OWS393" i="1"/>
  <c r="OWT393" i="1"/>
  <c r="OWU393" i="1"/>
  <c r="OWV393" i="1"/>
  <c r="OWW393" i="1"/>
  <c r="OWX393" i="1"/>
  <c r="OWY393" i="1"/>
  <c r="OWZ393" i="1"/>
  <c r="OXA393" i="1"/>
  <c r="OXB393" i="1"/>
  <c r="OXC393" i="1"/>
  <c r="OXD393" i="1"/>
  <c r="OXE393" i="1"/>
  <c r="OXF393" i="1"/>
  <c r="OXG393" i="1"/>
  <c r="OXH393" i="1"/>
  <c r="OXI393" i="1"/>
  <c r="OXJ393" i="1"/>
  <c r="OXK393" i="1"/>
  <c r="OXL393" i="1"/>
  <c r="OXM393" i="1"/>
  <c r="OXN393" i="1"/>
  <c r="OXO393" i="1"/>
  <c r="OXP393" i="1"/>
  <c r="OXQ393" i="1"/>
  <c r="OXR393" i="1"/>
  <c r="OXS393" i="1"/>
  <c r="OXT393" i="1"/>
  <c r="OXU393" i="1"/>
  <c r="OXV393" i="1"/>
  <c r="OXW393" i="1"/>
  <c r="OXX393" i="1"/>
  <c r="OXY393" i="1"/>
  <c r="OXZ393" i="1"/>
  <c r="OYA393" i="1"/>
  <c r="OYB393" i="1"/>
  <c r="OYC393" i="1"/>
  <c r="OYD393" i="1"/>
  <c r="OYE393" i="1"/>
  <c r="OYF393" i="1"/>
  <c r="OYG393" i="1"/>
  <c r="OYH393" i="1"/>
  <c r="OYI393" i="1"/>
  <c r="OYJ393" i="1"/>
  <c r="OYK393" i="1"/>
  <c r="OYL393" i="1"/>
  <c r="OYM393" i="1"/>
  <c r="OYN393" i="1"/>
  <c r="OYO393" i="1"/>
  <c r="OYP393" i="1"/>
  <c r="OYQ393" i="1"/>
  <c r="OYR393" i="1"/>
  <c r="OYS393" i="1"/>
  <c r="OYT393" i="1"/>
  <c r="OYU393" i="1"/>
  <c r="OYV393" i="1"/>
  <c r="OYW393" i="1"/>
  <c r="OYX393" i="1"/>
  <c r="OYY393" i="1"/>
  <c r="OYZ393" i="1"/>
  <c r="OZA393" i="1"/>
  <c r="OZB393" i="1"/>
  <c r="OZC393" i="1"/>
  <c r="OZD393" i="1"/>
  <c r="OZE393" i="1"/>
  <c r="OZF393" i="1"/>
  <c r="OZG393" i="1"/>
  <c r="OZH393" i="1"/>
  <c r="OZI393" i="1"/>
  <c r="OZJ393" i="1"/>
  <c r="OZK393" i="1"/>
  <c r="OZL393" i="1"/>
  <c r="OZM393" i="1"/>
  <c r="OZN393" i="1"/>
  <c r="OZO393" i="1"/>
  <c r="OZP393" i="1"/>
  <c r="OZQ393" i="1"/>
  <c r="OZR393" i="1"/>
  <c r="OZS393" i="1"/>
  <c r="OZT393" i="1"/>
  <c r="OZU393" i="1"/>
  <c r="OZV393" i="1"/>
  <c r="OZW393" i="1"/>
  <c r="OZX393" i="1"/>
  <c r="OZY393" i="1"/>
  <c r="OZZ393" i="1"/>
  <c r="PAA393" i="1"/>
  <c r="PAB393" i="1"/>
  <c r="PAC393" i="1"/>
  <c r="PAD393" i="1"/>
  <c r="PAE393" i="1"/>
  <c r="PAF393" i="1"/>
  <c r="PAG393" i="1"/>
  <c r="PAH393" i="1"/>
  <c r="PAI393" i="1"/>
  <c r="PAJ393" i="1"/>
  <c r="PAK393" i="1"/>
  <c r="PAL393" i="1"/>
  <c r="PAM393" i="1"/>
  <c r="PAN393" i="1"/>
  <c r="PAO393" i="1"/>
  <c r="PAP393" i="1"/>
  <c r="PAQ393" i="1"/>
  <c r="PAR393" i="1"/>
  <c r="PAS393" i="1"/>
  <c r="PAT393" i="1"/>
  <c r="PAU393" i="1"/>
  <c r="PAV393" i="1"/>
  <c r="PAW393" i="1"/>
  <c r="PAX393" i="1"/>
  <c r="PAY393" i="1"/>
  <c r="PAZ393" i="1"/>
  <c r="PBA393" i="1"/>
  <c r="PBB393" i="1"/>
  <c r="PBC393" i="1"/>
  <c r="PBD393" i="1"/>
  <c r="PBE393" i="1"/>
  <c r="PBF393" i="1"/>
  <c r="PBG393" i="1"/>
  <c r="PBH393" i="1"/>
  <c r="PBI393" i="1"/>
  <c r="PBJ393" i="1"/>
  <c r="PBK393" i="1"/>
  <c r="PBL393" i="1"/>
  <c r="PBM393" i="1"/>
  <c r="PBN393" i="1"/>
  <c r="PBO393" i="1"/>
  <c r="PBP393" i="1"/>
  <c r="PBQ393" i="1"/>
  <c r="PBR393" i="1"/>
  <c r="PBS393" i="1"/>
  <c r="PBT393" i="1"/>
  <c r="PBU393" i="1"/>
  <c r="PBV393" i="1"/>
  <c r="PBW393" i="1"/>
  <c r="PBX393" i="1"/>
  <c r="PBY393" i="1"/>
  <c r="PBZ393" i="1"/>
  <c r="PCA393" i="1"/>
  <c r="PCB393" i="1"/>
  <c r="PCC393" i="1"/>
  <c r="PCD393" i="1"/>
  <c r="PCE393" i="1"/>
  <c r="PCF393" i="1"/>
  <c r="PCG393" i="1"/>
  <c r="PCH393" i="1"/>
  <c r="PCI393" i="1"/>
  <c r="PCJ393" i="1"/>
  <c r="PCK393" i="1"/>
  <c r="PCL393" i="1"/>
  <c r="PCM393" i="1"/>
  <c r="PCN393" i="1"/>
  <c r="PCO393" i="1"/>
  <c r="PCP393" i="1"/>
  <c r="PCQ393" i="1"/>
  <c r="PCR393" i="1"/>
  <c r="PCS393" i="1"/>
  <c r="PCT393" i="1"/>
  <c r="PCU393" i="1"/>
  <c r="PCV393" i="1"/>
  <c r="PCW393" i="1"/>
  <c r="PCX393" i="1"/>
  <c r="PCY393" i="1"/>
  <c r="PCZ393" i="1"/>
  <c r="PDA393" i="1"/>
  <c r="PDB393" i="1"/>
  <c r="PDC393" i="1"/>
  <c r="PDD393" i="1"/>
  <c r="PDE393" i="1"/>
  <c r="PDF393" i="1"/>
  <c r="PDG393" i="1"/>
  <c r="PDH393" i="1"/>
  <c r="PDI393" i="1"/>
  <c r="PDJ393" i="1"/>
  <c r="PDK393" i="1"/>
  <c r="PDL393" i="1"/>
  <c r="PDM393" i="1"/>
  <c r="PDN393" i="1"/>
  <c r="PDO393" i="1"/>
  <c r="PDP393" i="1"/>
  <c r="PDQ393" i="1"/>
  <c r="PDR393" i="1"/>
  <c r="PDS393" i="1"/>
  <c r="PDT393" i="1"/>
  <c r="PDU393" i="1"/>
  <c r="PDV393" i="1"/>
  <c r="PDW393" i="1"/>
  <c r="PDX393" i="1"/>
  <c r="PDY393" i="1"/>
  <c r="PDZ393" i="1"/>
  <c r="PEA393" i="1"/>
  <c r="PEB393" i="1"/>
  <c r="PEC393" i="1"/>
  <c r="PED393" i="1"/>
  <c r="PEE393" i="1"/>
  <c r="PEF393" i="1"/>
  <c r="PEG393" i="1"/>
  <c r="PEH393" i="1"/>
  <c r="PEI393" i="1"/>
  <c r="PEJ393" i="1"/>
  <c r="PEK393" i="1"/>
  <c r="PEL393" i="1"/>
  <c r="PEM393" i="1"/>
  <c r="PEN393" i="1"/>
  <c r="PEO393" i="1"/>
  <c r="PEP393" i="1"/>
  <c r="PEQ393" i="1"/>
  <c r="PER393" i="1"/>
  <c r="PES393" i="1"/>
  <c r="PET393" i="1"/>
  <c r="PEU393" i="1"/>
  <c r="PEV393" i="1"/>
  <c r="PEW393" i="1"/>
  <c r="PEX393" i="1"/>
  <c r="PEY393" i="1"/>
  <c r="PEZ393" i="1"/>
  <c r="PFA393" i="1"/>
  <c r="PFB393" i="1"/>
  <c r="PFC393" i="1"/>
  <c r="PFD393" i="1"/>
  <c r="PFE393" i="1"/>
  <c r="PFF393" i="1"/>
  <c r="PFG393" i="1"/>
  <c r="PFH393" i="1"/>
  <c r="PFI393" i="1"/>
  <c r="PFJ393" i="1"/>
  <c r="PFK393" i="1"/>
  <c r="PFL393" i="1"/>
  <c r="PFM393" i="1"/>
  <c r="PFN393" i="1"/>
  <c r="PFO393" i="1"/>
  <c r="PFP393" i="1"/>
  <c r="PFQ393" i="1"/>
  <c r="PFR393" i="1"/>
  <c r="PFS393" i="1"/>
  <c r="PFT393" i="1"/>
  <c r="PFU393" i="1"/>
  <c r="PFV393" i="1"/>
  <c r="PFW393" i="1"/>
  <c r="PFX393" i="1"/>
  <c r="PFY393" i="1"/>
  <c r="PFZ393" i="1"/>
  <c r="PGA393" i="1"/>
  <c r="PGB393" i="1"/>
  <c r="PGC393" i="1"/>
  <c r="PGD393" i="1"/>
  <c r="PGE393" i="1"/>
  <c r="PGF393" i="1"/>
  <c r="PGG393" i="1"/>
  <c r="PGH393" i="1"/>
  <c r="PGI393" i="1"/>
  <c r="PGJ393" i="1"/>
  <c r="PGK393" i="1"/>
  <c r="PGL393" i="1"/>
  <c r="PGM393" i="1"/>
  <c r="PGN393" i="1"/>
  <c r="PGO393" i="1"/>
  <c r="PGP393" i="1"/>
  <c r="PGQ393" i="1"/>
  <c r="PGR393" i="1"/>
  <c r="PGS393" i="1"/>
  <c r="PGT393" i="1"/>
  <c r="PGU393" i="1"/>
  <c r="PGV393" i="1"/>
  <c r="PGW393" i="1"/>
  <c r="PGX393" i="1"/>
  <c r="PGY393" i="1"/>
  <c r="PGZ393" i="1"/>
  <c r="PHA393" i="1"/>
  <c r="PHB393" i="1"/>
  <c r="PHC393" i="1"/>
  <c r="PHD393" i="1"/>
  <c r="PHE393" i="1"/>
  <c r="PHF393" i="1"/>
  <c r="PHG393" i="1"/>
  <c r="PHH393" i="1"/>
  <c r="PHI393" i="1"/>
  <c r="PHJ393" i="1"/>
  <c r="PHK393" i="1"/>
  <c r="PHL393" i="1"/>
  <c r="PHM393" i="1"/>
  <c r="PHN393" i="1"/>
  <c r="PHO393" i="1"/>
  <c r="PHP393" i="1"/>
  <c r="PHQ393" i="1"/>
  <c r="PHR393" i="1"/>
  <c r="PHS393" i="1"/>
  <c r="PHT393" i="1"/>
  <c r="PHU393" i="1"/>
  <c r="PHV393" i="1"/>
  <c r="PHW393" i="1"/>
  <c r="PHX393" i="1"/>
  <c r="PHY393" i="1"/>
  <c r="PHZ393" i="1"/>
  <c r="PIA393" i="1"/>
  <c r="PIB393" i="1"/>
  <c r="PIC393" i="1"/>
  <c r="PID393" i="1"/>
  <c r="PIE393" i="1"/>
  <c r="PIF393" i="1"/>
  <c r="PIG393" i="1"/>
  <c r="PIH393" i="1"/>
  <c r="PII393" i="1"/>
  <c r="PIJ393" i="1"/>
  <c r="PIK393" i="1"/>
  <c r="PIL393" i="1"/>
  <c r="PIM393" i="1"/>
  <c r="PIN393" i="1"/>
  <c r="PIO393" i="1"/>
  <c r="PIP393" i="1"/>
  <c r="PIQ393" i="1"/>
  <c r="PIR393" i="1"/>
  <c r="PIS393" i="1"/>
  <c r="PIT393" i="1"/>
  <c r="PIU393" i="1"/>
  <c r="PIV393" i="1"/>
  <c r="PIW393" i="1"/>
  <c r="PIX393" i="1"/>
  <c r="PIY393" i="1"/>
  <c r="PIZ393" i="1"/>
  <c r="PJA393" i="1"/>
  <c r="PJB393" i="1"/>
  <c r="PJC393" i="1"/>
  <c r="PJD393" i="1"/>
  <c r="PJE393" i="1"/>
  <c r="PJF393" i="1"/>
  <c r="PJG393" i="1"/>
  <c r="PJH393" i="1"/>
  <c r="PJI393" i="1"/>
  <c r="PJJ393" i="1"/>
  <c r="PJK393" i="1"/>
  <c r="PJL393" i="1"/>
  <c r="PJM393" i="1"/>
  <c r="PJN393" i="1"/>
  <c r="PJO393" i="1"/>
  <c r="PJP393" i="1"/>
  <c r="PJQ393" i="1"/>
  <c r="PJR393" i="1"/>
  <c r="PJS393" i="1"/>
  <c r="PJT393" i="1"/>
  <c r="PJU393" i="1"/>
  <c r="PJV393" i="1"/>
  <c r="PJW393" i="1"/>
  <c r="PJX393" i="1"/>
  <c r="PJY393" i="1"/>
  <c r="PJZ393" i="1"/>
  <c r="PKA393" i="1"/>
  <c r="PKB393" i="1"/>
  <c r="PKC393" i="1"/>
  <c r="PKD393" i="1"/>
  <c r="PKE393" i="1"/>
  <c r="PKF393" i="1"/>
  <c r="PKG393" i="1"/>
  <c r="PKH393" i="1"/>
  <c r="PKI393" i="1"/>
  <c r="PKJ393" i="1"/>
  <c r="PKK393" i="1"/>
  <c r="PKL393" i="1"/>
  <c r="PKM393" i="1"/>
  <c r="PKN393" i="1"/>
  <c r="PKO393" i="1"/>
  <c r="PKP393" i="1"/>
  <c r="PKQ393" i="1"/>
  <c r="PKR393" i="1"/>
  <c r="PKS393" i="1"/>
  <c r="PKT393" i="1"/>
  <c r="PKU393" i="1"/>
  <c r="PKV393" i="1"/>
  <c r="PKW393" i="1"/>
  <c r="PKX393" i="1"/>
  <c r="PKY393" i="1"/>
  <c r="PKZ393" i="1"/>
  <c r="PLA393" i="1"/>
  <c r="PLB393" i="1"/>
  <c r="PLC393" i="1"/>
  <c r="PLD393" i="1"/>
  <c r="PLE393" i="1"/>
  <c r="PLF393" i="1"/>
  <c r="PLG393" i="1"/>
  <c r="PLH393" i="1"/>
  <c r="PLI393" i="1"/>
  <c r="PLJ393" i="1"/>
  <c r="PLK393" i="1"/>
  <c r="PLL393" i="1"/>
  <c r="PLM393" i="1"/>
  <c r="PLN393" i="1"/>
  <c r="PLO393" i="1"/>
  <c r="PLP393" i="1"/>
  <c r="PLQ393" i="1"/>
  <c r="PLR393" i="1"/>
  <c r="PLS393" i="1"/>
  <c r="PLT393" i="1"/>
  <c r="PLU393" i="1"/>
  <c r="PLV393" i="1"/>
  <c r="PLW393" i="1"/>
  <c r="PLX393" i="1"/>
  <c r="PLY393" i="1"/>
  <c r="PLZ393" i="1"/>
  <c r="PMA393" i="1"/>
  <c r="PMB393" i="1"/>
  <c r="PMC393" i="1"/>
  <c r="PMD393" i="1"/>
  <c r="PME393" i="1"/>
  <c r="PMF393" i="1"/>
  <c r="PMG393" i="1"/>
  <c r="PMH393" i="1"/>
  <c r="PMI393" i="1"/>
  <c r="PMJ393" i="1"/>
  <c r="PMK393" i="1"/>
  <c r="PML393" i="1"/>
  <c r="PMM393" i="1"/>
  <c r="PMN393" i="1"/>
  <c r="PMO393" i="1"/>
  <c r="PMP393" i="1"/>
  <c r="PMQ393" i="1"/>
  <c r="PMR393" i="1"/>
  <c r="PMS393" i="1"/>
  <c r="PMT393" i="1"/>
  <c r="PMU393" i="1"/>
  <c r="PMV393" i="1"/>
  <c r="PMW393" i="1"/>
  <c r="PMX393" i="1"/>
  <c r="PMY393" i="1"/>
  <c r="PMZ393" i="1"/>
  <c r="PNA393" i="1"/>
  <c r="PNB393" i="1"/>
  <c r="PNC393" i="1"/>
  <c r="PND393" i="1"/>
  <c r="PNE393" i="1"/>
  <c r="PNF393" i="1"/>
  <c r="PNG393" i="1"/>
  <c r="PNH393" i="1"/>
  <c r="PNI393" i="1"/>
  <c r="PNJ393" i="1"/>
  <c r="PNK393" i="1"/>
  <c r="PNL393" i="1"/>
  <c r="PNM393" i="1"/>
  <c r="PNN393" i="1"/>
  <c r="PNO393" i="1"/>
  <c r="PNP393" i="1"/>
  <c r="PNQ393" i="1"/>
  <c r="PNR393" i="1"/>
  <c r="PNS393" i="1"/>
  <c r="PNT393" i="1"/>
  <c r="PNU393" i="1"/>
  <c r="PNV393" i="1"/>
  <c r="PNW393" i="1"/>
  <c r="PNX393" i="1"/>
  <c r="PNY393" i="1"/>
  <c r="PNZ393" i="1"/>
  <c r="POA393" i="1"/>
  <c r="POB393" i="1"/>
  <c r="POC393" i="1"/>
  <c r="POD393" i="1"/>
  <c r="POE393" i="1"/>
  <c r="POF393" i="1"/>
  <c r="POG393" i="1"/>
  <c r="POH393" i="1"/>
  <c r="POI393" i="1"/>
  <c r="POJ393" i="1"/>
  <c r="POK393" i="1"/>
  <c r="POL393" i="1"/>
  <c r="POM393" i="1"/>
  <c r="PON393" i="1"/>
  <c r="POO393" i="1"/>
  <c r="POP393" i="1"/>
  <c r="POQ393" i="1"/>
  <c r="POR393" i="1"/>
  <c r="POS393" i="1"/>
  <c r="POT393" i="1"/>
  <c r="POU393" i="1"/>
  <c r="POV393" i="1"/>
  <c r="POW393" i="1"/>
  <c r="POX393" i="1"/>
  <c r="POY393" i="1"/>
  <c r="POZ393" i="1"/>
  <c r="PPA393" i="1"/>
  <c r="PPB393" i="1"/>
  <c r="PPC393" i="1"/>
  <c r="PPD393" i="1"/>
  <c r="PPE393" i="1"/>
  <c r="PPF393" i="1"/>
  <c r="PPG393" i="1"/>
  <c r="PPH393" i="1"/>
  <c r="PPI393" i="1"/>
  <c r="PPJ393" i="1"/>
  <c r="PPK393" i="1"/>
  <c r="PPL393" i="1"/>
  <c r="PPM393" i="1"/>
  <c r="PPN393" i="1"/>
  <c r="PPO393" i="1"/>
  <c r="PPP393" i="1"/>
  <c r="PPQ393" i="1"/>
  <c r="PPR393" i="1"/>
  <c r="PPS393" i="1"/>
  <c r="PPT393" i="1"/>
  <c r="PPU393" i="1"/>
  <c r="PPV393" i="1"/>
  <c r="PPW393" i="1"/>
  <c r="PPX393" i="1"/>
  <c r="PPY393" i="1"/>
  <c r="PPZ393" i="1"/>
  <c r="PQA393" i="1"/>
  <c r="PQB393" i="1"/>
  <c r="PQC393" i="1"/>
  <c r="PQD393" i="1"/>
  <c r="PQE393" i="1"/>
  <c r="PQF393" i="1"/>
  <c r="PQG393" i="1"/>
  <c r="PQH393" i="1"/>
  <c r="PQI393" i="1"/>
  <c r="PQJ393" i="1"/>
  <c r="PQK393" i="1"/>
  <c r="PQL393" i="1"/>
  <c r="PQM393" i="1"/>
  <c r="PQN393" i="1"/>
  <c r="PQO393" i="1"/>
  <c r="PQP393" i="1"/>
  <c r="PQQ393" i="1"/>
  <c r="PQR393" i="1"/>
  <c r="PQS393" i="1"/>
  <c r="PQT393" i="1"/>
  <c r="PQU393" i="1"/>
  <c r="PQV393" i="1"/>
  <c r="PQW393" i="1"/>
  <c r="PQX393" i="1"/>
  <c r="PQY393" i="1"/>
  <c r="PQZ393" i="1"/>
  <c r="PRA393" i="1"/>
  <c r="PRB393" i="1"/>
  <c r="PRC393" i="1"/>
  <c r="PRD393" i="1"/>
  <c r="PRE393" i="1"/>
  <c r="PRF393" i="1"/>
  <c r="PRG393" i="1"/>
  <c r="PRH393" i="1"/>
  <c r="PRI393" i="1"/>
  <c r="PRJ393" i="1"/>
  <c r="PRK393" i="1"/>
  <c r="PRL393" i="1"/>
  <c r="PRM393" i="1"/>
  <c r="PRN393" i="1"/>
  <c r="PRO393" i="1"/>
  <c r="PRP393" i="1"/>
  <c r="PRQ393" i="1"/>
  <c r="PRR393" i="1"/>
  <c r="PRS393" i="1"/>
  <c r="PRT393" i="1"/>
  <c r="PRU393" i="1"/>
  <c r="PRV393" i="1"/>
  <c r="PRW393" i="1"/>
  <c r="PRX393" i="1"/>
  <c r="PRY393" i="1"/>
  <c r="PRZ393" i="1"/>
  <c r="PSA393" i="1"/>
  <c r="PSB393" i="1"/>
  <c r="PSC393" i="1"/>
  <c r="PSD393" i="1"/>
  <c r="PSE393" i="1"/>
  <c r="PSF393" i="1"/>
  <c r="PSG393" i="1"/>
  <c r="PSH393" i="1"/>
  <c r="PSI393" i="1"/>
  <c r="PSJ393" i="1"/>
  <c r="PSK393" i="1"/>
  <c r="PSL393" i="1"/>
  <c r="PSM393" i="1"/>
  <c r="PSN393" i="1"/>
  <c r="PSO393" i="1"/>
  <c r="PSP393" i="1"/>
  <c r="PSQ393" i="1"/>
  <c r="PSR393" i="1"/>
  <c r="PSS393" i="1"/>
  <c r="PST393" i="1"/>
  <c r="PSU393" i="1"/>
  <c r="PSV393" i="1"/>
  <c r="PSW393" i="1"/>
  <c r="PSX393" i="1"/>
  <c r="PSY393" i="1"/>
  <c r="PSZ393" i="1"/>
  <c r="PTA393" i="1"/>
  <c r="PTB393" i="1"/>
  <c r="PTC393" i="1"/>
  <c r="PTD393" i="1"/>
  <c r="PTE393" i="1"/>
  <c r="PTF393" i="1"/>
  <c r="PTG393" i="1"/>
  <c r="PTH393" i="1"/>
  <c r="PTI393" i="1"/>
  <c r="PTJ393" i="1"/>
  <c r="PTK393" i="1"/>
  <c r="PTL393" i="1"/>
  <c r="PTM393" i="1"/>
  <c r="PTN393" i="1"/>
  <c r="PTO393" i="1"/>
  <c r="PTP393" i="1"/>
  <c r="PTQ393" i="1"/>
  <c r="PTR393" i="1"/>
  <c r="PTS393" i="1"/>
  <c r="PTT393" i="1"/>
  <c r="PTU393" i="1"/>
  <c r="PTV393" i="1"/>
  <c r="PTW393" i="1"/>
  <c r="PTX393" i="1"/>
  <c r="PTY393" i="1"/>
  <c r="PTZ393" i="1"/>
  <c r="PUA393" i="1"/>
  <c r="PUB393" i="1"/>
  <c r="PUC393" i="1"/>
  <c r="PUD393" i="1"/>
  <c r="PUE393" i="1"/>
  <c r="PUF393" i="1"/>
  <c r="PUG393" i="1"/>
  <c r="PUH393" i="1"/>
  <c r="PUI393" i="1"/>
  <c r="PUJ393" i="1"/>
  <c r="PUK393" i="1"/>
  <c r="PUL393" i="1"/>
  <c r="PUM393" i="1"/>
  <c r="PUN393" i="1"/>
  <c r="PUO393" i="1"/>
  <c r="PUP393" i="1"/>
  <c r="PUQ393" i="1"/>
  <c r="PUR393" i="1"/>
  <c r="PUS393" i="1"/>
  <c r="PUT393" i="1"/>
  <c r="PUU393" i="1"/>
  <c r="PUV393" i="1"/>
  <c r="PUW393" i="1"/>
  <c r="PUX393" i="1"/>
  <c r="PUY393" i="1"/>
  <c r="PUZ393" i="1"/>
  <c r="PVA393" i="1"/>
  <c r="PVB393" i="1"/>
  <c r="PVC393" i="1"/>
  <c r="PVD393" i="1"/>
  <c r="PVE393" i="1"/>
  <c r="PVF393" i="1"/>
  <c r="PVG393" i="1"/>
  <c r="PVH393" i="1"/>
  <c r="PVI393" i="1"/>
  <c r="PVJ393" i="1"/>
  <c r="PVK393" i="1"/>
  <c r="PVL393" i="1"/>
  <c r="PVM393" i="1"/>
  <c r="PVN393" i="1"/>
  <c r="PVO393" i="1"/>
  <c r="PVP393" i="1"/>
  <c r="PVQ393" i="1"/>
  <c r="PVR393" i="1"/>
  <c r="PVS393" i="1"/>
  <c r="PVT393" i="1"/>
  <c r="PVU393" i="1"/>
  <c r="PVV393" i="1"/>
  <c r="PVW393" i="1"/>
  <c r="PVX393" i="1"/>
  <c r="PVY393" i="1"/>
  <c r="PVZ393" i="1"/>
  <c r="PWA393" i="1"/>
  <c r="PWB393" i="1"/>
  <c r="PWC393" i="1"/>
  <c r="PWD393" i="1"/>
  <c r="PWE393" i="1"/>
  <c r="PWF393" i="1"/>
  <c r="PWG393" i="1"/>
  <c r="PWH393" i="1"/>
  <c r="PWI393" i="1"/>
  <c r="PWJ393" i="1"/>
  <c r="PWK393" i="1"/>
  <c r="PWL393" i="1"/>
  <c r="PWM393" i="1"/>
  <c r="PWN393" i="1"/>
  <c r="PWO393" i="1"/>
  <c r="PWP393" i="1"/>
  <c r="PWQ393" i="1"/>
  <c r="PWR393" i="1"/>
  <c r="PWS393" i="1"/>
  <c r="PWT393" i="1"/>
  <c r="PWU393" i="1"/>
  <c r="PWV393" i="1"/>
  <c r="PWW393" i="1"/>
  <c r="PWX393" i="1"/>
  <c r="PWY393" i="1"/>
  <c r="PWZ393" i="1"/>
  <c r="PXA393" i="1"/>
  <c r="PXB393" i="1"/>
  <c r="PXC393" i="1"/>
  <c r="PXD393" i="1"/>
  <c r="PXE393" i="1"/>
  <c r="PXF393" i="1"/>
  <c r="PXG393" i="1"/>
  <c r="PXH393" i="1"/>
  <c r="PXI393" i="1"/>
  <c r="PXJ393" i="1"/>
  <c r="PXK393" i="1"/>
  <c r="PXL393" i="1"/>
  <c r="PXM393" i="1"/>
  <c r="PXN393" i="1"/>
  <c r="PXO393" i="1"/>
  <c r="PXP393" i="1"/>
  <c r="PXQ393" i="1"/>
  <c r="PXR393" i="1"/>
  <c r="PXS393" i="1"/>
  <c r="PXT393" i="1"/>
  <c r="PXU393" i="1"/>
  <c r="PXV393" i="1"/>
  <c r="PXW393" i="1"/>
  <c r="PXX393" i="1"/>
  <c r="PXY393" i="1"/>
  <c r="PXZ393" i="1"/>
  <c r="PYA393" i="1"/>
  <c r="PYB393" i="1"/>
  <c r="PYC393" i="1"/>
  <c r="PYD393" i="1"/>
  <c r="PYE393" i="1"/>
  <c r="PYF393" i="1"/>
  <c r="PYG393" i="1"/>
  <c r="PYH393" i="1"/>
  <c r="PYI393" i="1"/>
  <c r="PYJ393" i="1"/>
  <c r="PYK393" i="1"/>
  <c r="PYL393" i="1"/>
  <c r="PYM393" i="1"/>
  <c r="PYN393" i="1"/>
  <c r="PYO393" i="1"/>
  <c r="PYP393" i="1"/>
  <c r="PYQ393" i="1"/>
  <c r="PYR393" i="1"/>
  <c r="PYS393" i="1"/>
  <c r="PYT393" i="1"/>
  <c r="PYU393" i="1"/>
  <c r="PYV393" i="1"/>
  <c r="PYW393" i="1"/>
  <c r="PYX393" i="1"/>
  <c r="PYY393" i="1"/>
  <c r="PYZ393" i="1"/>
  <c r="PZA393" i="1"/>
  <c r="PZB393" i="1"/>
  <c r="PZC393" i="1"/>
  <c r="PZD393" i="1"/>
  <c r="PZE393" i="1"/>
  <c r="PZF393" i="1"/>
  <c r="PZG393" i="1"/>
  <c r="PZH393" i="1"/>
  <c r="PZI393" i="1"/>
  <c r="PZJ393" i="1"/>
  <c r="PZK393" i="1"/>
  <c r="PZL393" i="1"/>
  <c r="PZM393" i="1"/>
  <c r="PZN393" i="1"/>
  <c r="PZO393" i="1"/>
  <c r="PZP393" i="1"/>
  <c r="PZQ393" i="1"/>
  <c r="PZR393" i="1"/>
  <c r="PZS393" i="1"/>
  <c r="PZT393" i="1"/>
  <c r="PZU393" i="1"/>
  <c r="PZV393" i="1"/>
  <c r="PZW393" i="1"/>
  <c r="PZX393" i="1"/>
  <c r="PZY393" i="1"/>
  <c r="PZZ393" i="1"/>
  <c r="QAA393" i="1"/>
  <c r="QAB393" i="1"/>
  <c r="QAC393" i="1"/>
  <c r="QAD393" i="1"/>
  <c r="QAE393" i="1"/>
  <c r="QAF393" i="1"/>
  <c r="QAG393" i="1"/>
  <c r="QAH393" i="1"/>
  <c r="QAI393" i="1"/>
  <c r="QAJ393" i="1"/>
  <c r="QAK393" i="1"/>
  <c r="QAL393" i="1"/>
  <c r="QAM393" i="1"/>
  <c r="QAN393" i="1"/>
  <c r="QAO393" i="1"/>
  <c r="QAP393" i="1"/>
  <c r="QAQ393" i="1"/>
  <c r="QAR393" i="1"/>
  <c r="QAS393" i="1"/>
  <c r="QAT393" i="1"/>
  <c r="QAU393" i="1"/>
  <c r="QAV393" i="1"/>
  <c r="QAW393" i="1"/>
  <c r="QAX393" i="1"/>
  <c r="QAY393" i="1"/>
  <c r="QAZ393" i="1"/>
  <c r="QBA393" i="1"/>
  <c r="QBB393" i="1"/>
  <c r="QBC393" i="1"/>
  <c r="QBD393" i="1"/>
  <c r="QBE393" i="1"/>
  <c r="QBF393" i="1"/>
  <c r="QBG393" i="1"/>
  <c r="QBH393" i="1"/>
  <c r="QBI393" i="1"/>
  <c r="QBJ393" i="1"/>
  <c r="QBK393" i="1"/>
  <c r="QBL393" i="1"/>
  <c r="QBM393" i="1"/>
  <c r="QBN393" i="1"/>
  <c r="QBO393" i="1"/>
  <c r="QBP393" i="1"/>
  <c r="QBQ393" i="1"/>
  <c r="QBR393" i="1"/>
  <c r="QBS393" i="1"/>
  <c r="QBT393" i="1"/>
  <c r="QBU393" i="1"/>
  <c r="QBV393" i="1"/>
  <c r="QBW393" i="1"/>
  <c r="QBX393" i="1"/>
  <c r="QBY393" i="1"/>
  <c r="QBZ393" i="1"/>
  <c r="QCA393" i="1"/>
  <c r="QCB393" i="1"/>
  <c r="QCC393" i="1"/>
  <c r="QCD393" i="1"/>
  <c r="QCE393" i="1"/>
  <c r="QCF393" i="1"/>
  <c r="QCG393" i="1"/>
  <c r="QCH393" i="1"/>
  <c r="QCI393" i="1"/>
  <c r="QCJ393" i="1"/>
  <c r="QCK393" i="1"/>
  <c r="QCL393" i="1"/>
  <c r="QCM393" i="1"/>
  <c r="QCN393" i="1"/>
  <c r="QCO393" i="1"/>
  <c r="QCP393" i="1"/>
  <c r="QCQ393" i="1"/>
  <c r="QCR393" i="1"/>
  <c r="QCS393" i="1"/>
  <c r="QCT393" i="1"/>
  <c r="QCU393" i="1"/>
  <c r="QCV393" i="1"/>
  <c r="QCW393" i="1"/>
  <c r="QCX393" i="1"/>
  <c r="QCY393" i="1"/>
  <c r="QCZ393" i="1"/>
  <c r="QDA393" i="1"/>
  <c r="QDB393" i="1"/>
  <c r="QDC393" i="1"/>
  <c r="QDD393" i="1"/>
  <c r="QDE393" i="1"/>
  <c r="QDF393" i="1"/>
  <c r="QDG393" i="1"/>
  <c r="QDH393" i="1"/>
  <c r="QDI393" i="1"/>
  <c r="QDJ393" i="1"/>
  <c r="QDK393" i="1"/>
  <c r="QDL393" i="1"/>
  <c r="QDM393" i="1"/>
  <c r="QDN393" i="1"/>
  <c r="QDO393" i="1"/>
  <c r="QDP393" i="1"/>
  <c r="QDQ393" i="1"/>
  <c r="QDR393" i="1"/>
  <c r="QDS393" i="1"/>
  <c r="QDT393" i="1"/>
  <c r="QDU393" i="1"/>
  <c r="QDV393" i="1"/>
  <c r="QDW393" i="1"/>
  <c r="QDX393" i="1"/>
  <c r="QDY393" i="1"/>
  <c r="QDZ393" i="1"/>
  <c r="QEA393" i="1"/>
  <c r="QEB393" i="1"/>
  <c r="QEC393" i="1"/>
  <c r="QED393" i="1"/>
  <c r="QEE393" i="1"/>
  <c r="QEF393" i="1"/>
  <c r="QEG393" i="1"/>
  <c r="QEH393" i="1"/>
  <c r="QEI393" i="1"/>
  <c r="QEJ393" i="1"/>
  <c r="QEK393" i="1"/>
  <c r="QEL393" i="1"/>
  <c r="QEM393" i="1"/>
  <c r="QEN393" i="1"/>
  <c r="QEO393" i="1"/>
  <c r="QEP393" i="1"/>
  <c r="QEQ393" i="1"/>
  <c r="QER393" i="1"/>
  <c r="QES393" i="1"/>
  <c r="QET393" i="1"/>
  <c r="QEU393" i="1"/>
  <c r="QEV393" i="1"/>
  <c r="QEW393" i="1"/>
  <c r="QEX393" i="1"/>
  <c r="QEY393" i="1"/>
  <c r="QEZ393" i="1"/>
  <c r="QFA393" i="1"/>
  <c r="QFB393" i="1"/>
  <c r="QFC393" i="1"/>
  <c r="QFD393" i="1"/>
  <c r="QFE393" i="1"/>
  <c r="QFF393" i="1"/>
  <c r="QFG393" i="1"/>
  <c r="QFH393" i="1"/>
  <c r="QFI393" i="1"/>
  <c r="QFJ393" i="1"/>
  <c r="QFK393" i="1"/>
  <c r="QFL393" i="1"/>
  <c r="QFM393" i="1"/>
  <c r="QFN393" i="1"/>
  <c r="QFO393" i="1"/>
  <c r="QFP393" i="1"/>
  <c r="QFQ393" i="1"/>
  <c r="QFR393" i="1"/>
  <c r="QFS393" i="1"/>
  <c r="QFT393" i="1"/>
  <c r="QFU393" i="1"/>
  <c r="QFV393" i="1"/>
  <c r="QFW393" i="1"/>
  <c r="QFX393" i="1"/>
  <c r="QFY393" i="1"/>
  <c r="QFZ393" i="1"/>
  <c r="QGA393" i="1"/>
  <c r="QGB393" i="1"/>
  <c r="QGC393" i="1"/>
  <c r="QGD393" i="1"/>
  <c r="QGE393" i="1"/>
  <c r="QGF393" i="1"/>
  <c r="QGG393" i="1"/>
  <c r="QGH393" i="1"/>
  <c r="QGI393" i="1"/>
  <c r="QGJ393" i="1"/>
  <c r="QGK393" i="1"/>
  <c r="QGL393" i="1"/>
  <c r="QGM393" i="1"/>
  <c r="QGN393" i="1"/>
  <c r="QGO393" i="1"/>
  <c r="QGP393" i="1"/>
  <c r="QGQ393" i="1"/>
  <c r="QGR393" i="1"/>
  <c r="QGS393" i="1"/>
  <c r="QGT393" i="1"/>
  <c r="QGU393" i="1"/>
  <c r="QGV393" i="1"/>
  <c r="QGW393" i="1"/>
  <c r="QGX393" i="1"/>
  <c r="QGY393" i="1"/>
  <c r="QGZ393" i="1"/>
  <c r="QHA393" i="1"/>
  <c r="QHB393" i="1"/>
  <c r="QHC393" i="1"/>
  <c r="QHD393" i="1"/>
  <c r="QHE393" i="1"/>
  <c r="QHF393" i="1"/>
  <c r="QHG393" i="1"/>
  <c r="QHH393" i="1"/>
  <c r="QHI393" i="1"/>
  <c r="QHJ393" i="1"/>
  <c r="QHK393" i="1"/>
  <c r="QHL393" i="1"/>
  <c r="QHM393" i="1"/>
  <c r="QHN393" i="1"/>
  <c r="QHO393" i="1"/>
  <c r="QHP393" i="1"/>
  <c r="QHQ393" i="1"/>
  <c r="QHR393" i="1"/>
  <c r="QHS393" i="1"/>
  <c r="QHT393" i="1"/>
  <c r="QHU393" i="1"/>
  <c r="QHV393" i="1"/>
  <c r="QHW393" i="1"/>
  <c r="QHX393" i="1"/>
  <c r="QHY393" i="1"/>
  <c r="QHZ393" i="1"/>
  <c r="QIA393" i="1"/>
  <c r="QIB393" i="1"/>
  <c r="QIC393" i="1"/>
  <c r="QID393" i="1"/>
  <c r="QIE393" i="1"/>
  <c r="QIF393" i="1"/>
  <c r="QIG393" i="1"/>
  <c r="QIH393" i="1"/>
  <c r="QII393" i="1"/>
  <c r="QIJ393" i="1"/>
  <c r="QIK393" i="1"/>
  <c r="QIL393" i="1"/>
  <c r="QIM393" i="1"/>
  <c r="QIN393" i="1"/>
  <c r="QIO393" i="1"/>
  <c r="QIP393" i="1"/>
  <c r="QIQ393" i="1"/>
  <c r="QIR393" i="1"/>
  <c r="QIS393" i="1"/>
  <c r="QIT393" i="1"/>
  <c r="QIU393" i="1"/>
  <c r="QIV393" i="1"/>
  <c r="QIW393" i="1"/>
  <c r="QIX393" i="1"/>
  <c r="QIY393" i="1"/>
  <c r="QIZ393" i="1"/>
  <c r="QJA393" i="1"/>
  <c r="QJB393" i="1"/>
  <c r="QJC393" i="1"/>
  <c r="QJD393" i="1"/>
  <c r="QJE393" i="1"/>
  <c r="QJF393" i="1"/>
  <c r="QJG393" i="1"/>
  <c r="QJH393" i="1"/>
  <c r="QJI393" i="1"/>
  <c r="QJJ393" i="1"/>
  <c r="QJK393" i="1"/>
  <c r="QJL393" i="1"/>
  <c r="QJM393" i="1"/>
  <c r="QJN393" i="1"/>
  <c r="QJO393" i="1"/>
  <c r="QJP393" i="1"/>
  <c r="QJQ393" i="1"/>
  <c r="QJR393" i="1"/>
  <c r="QJS393" i="1"/>
  <c r="QJT393" i="1"/>
  <c r="QJU393" i="1"/>
  <c r="QJV393" i="1"/>
  <c r="QJW393" i="1"/>
  <c r="QJX393" i="1"/>
  <c r="QJY393" i="1"/>
  <c r="QJZ393" i="1"/>
  <c r="QKA393" i="1"/>
  <c r="QKB393" i="1"/>
  <c r="QKC393" i="1"/>
  <c r="QKD393" i="1"/>
  <c r="QKE393" i="1"/>
  <c r="QKF393" i="1"/>
  <c r="QKG393" i="1"/>
  <c r="QKH393" i="1"/>
  <c r="QKI393" i="1"/>
  <c r="QKJ393" i="1"/>
  <c r="QKK393" i="1"/>
  <c r="QKL393" i="1"/>
  <c r="QKM393" i="1"/>
  <c r="QKN393" i="1"/>
  <c r="QKO393" i="1"/>
  <c r="QKP393" i="1"/>
  <c r="QKQ393" i="1"/>
  <c r="QKR393" i="1"/>
  <c r="QKS393" i="1"/>
  <c r="QKT393" i="1"/>
  <c r="QKU393" i="1"/>
  <c r="QKV393" i="1"/>
  <c r="QKW393" i="1"/>
  <c r="QKX393" i="1"/>
  <c r="QKY393" i="1"/>
  <c r="QKZ393" i="1"/>
  <c r="QLA393" i="1"/>
  <c r="QLB393" i="1"/>
  <c r="QLC393" i="1"/>
  <c r="QLD393" i="1"/>
  <c r="QLE393" i="1"/>
  <c r="QLF393" i="1"/>
  <c r="QLG393" i="1"/>
  <c r="QLH393" i="1"/>
  <c r="QLI393" i="1"/>
  <c r="QLJ393" i="1"/>
  <c r="QLK393" i="1"/>
  <c r="QLL393" i="1"/>
  <c r="QLM393" i="1"/>
  <c r="QLN393" i="1"/>
  <c r="QLO393" i="1"/>
  <c r="QLP393" i="1"/>
  <c r="QLQ393" i="1"/>
  <c r="QLR393" i="1"/>
  <c r="QLS393" i="1"/>
  <c r="QLT393" i="1"/>
  <c r="QLU393" i="1"/>
  <c r="QLV393" i="1"/>
  <c r="QLW393" i="1"/>
  <c r="QLX393" i="1"/>
  <c r="QLY393" i="1"/>
  <c r="QLZ393" i="1"/>
  <c r="QMA393" i="1"/>
  <c r="QMB393" i="1"/>
  <c r="QMC393" i="1"/>
  <c r="QMD393" i="1"/>
  <c r="QME393" i="1"/>
  <c r="QMF393" i="1"/>
  <c r="QMG393" i="1"/>
  <c r="QMH393" i="1"/>
  <c r="QMI393" i="1"/>
  <c r="QMJ393" i="1"/>
  <c r="QMK393" i="1"/>
  <c r="QML393" i="1"/>
  <c r="QMM393" i="1"/>
  <c r="QMN393" i="1"/>
  <c r="QMO393" i="1"/>
  <c r="QMP393" i="1"/>
  <c r="QMQ393" i="1"/>
  <c r="QMR393" i="1"/>
  <c r="QMS393" i="1"/>
  <c r="QMT393" i="1"/>
  <c r="QMU393" i="1"/>
  <c r="QMV393" i="1"/>
  <c r="QMW393" i="1"/>
  <c r="QMX393" i="1"/>
  <c r="QMY393" i="1"/>
  <c r="QMZ393" i="1"/>
  <c r="QNA393" i="1"/>
  <c r="QNB393" i="1"/>
  <c r="QNC393" i="1"/>
  <c r="QND393" i="1"/>
  <c r="QNE393" i="1"/>
  <c r="QNF393" i="1"/>
  <c r="QNG393" i="1"/>
  <c r="QNH393" i="1"/>
  <c r="QNI393" i="1"/>
  <c r="QNJ393" i="1"/>
  <c r="QNK393" i="1"/>
  <c r="QNL393" i="1"/>
  <c r="QNM393" i="1"/>
  <c r="QNN393" i="1"/>
  <c r="QNO393" i="1"/>
  <c r="QNP393" i="1"/>
  <c r="QNQ393" i="1"/>
  <c r="QNR393" i="1"/>
  <c r="QNS393" i="1"/>
  <c r="QNT393" i="1"/>
  <c r="QNU393" i="1"/>
  <c r="QNV393" i="1"/>
  <c r="QNW393" i="1"/>
  <c r="QNX393" i="1"/>
  <c r="QNY393" i="1"/>
  <c r="QNZ393" i="1"/>
  <c r="QOA393" i="1"/>
  <c r="QOB393" i="1"/>
  <c r="QOC393" i="1"/>
  <c r="QOD393" i="1"/>
  <c r="QOE393" i="1"/>
  <c r="QOF393" i="1"/>
  <c r="QOG393" i="1"/>
  <c r="QOH393" i="1"/>
  <c r="QOI393" i="1"/>
  <c r="QOJ393" i="1"/>
  <c r="QOK393" i="1"/>
  <c r="QOL393" i="1"/>
  <c r="QOM393" i="1"/>
  <c r="QON393" i="1"/>
  <c r="QOO393" i="1"/>
  <c r="QOP393" i="1"/>
  <c r="QOQ393" i="1"/>
  <c r="QOR393" i="1"/>
  <c r="QOS393" i="1"/>
  <c r="QOT393" i="1"/>
  <c r="QOU393" i="1"/>
  <c r="QOV393" i="1"/>
  <c r="QOW393" i="1"/>
  <c r="QOX393" i="1"/>
  <c r="QOY393" i="1"/>
  <c r="QOZ393" i="1"/>
  <c r="QPA393" i="1"/>
  <c r="QPB393" i="1"/>
  <c r="QPC393" i="1"/>
  <c r="QPD393" i="1"/>
  <c r="QPE393" i="1"/>
  <c r="QPF393" i="1"/>
  <c r="QPG393" i="1"/>
  <c r="QPH393" i="1"/>
  <c r="QPI393" i="1"/>
  <c r="QPJ393" i="1"/>
  <c r="QPK393" i="1"/>
  <c r="QPL393" i="1"/>
  <c r="QPM393" i="1"/>
  <c r="QPN393" i="1"/>
  <c r="QPO393" i="1"/>
  <c r="QPP393" i="1"/>
  <c r="QPQ393" i="1"/>
  <c r="QPR393" i="1"/>
  <c r="QPS393" i="1"/>
  <c r="QPT393" i="1"/>
  <c r="QPU393" i="1"/>
  <c r="QPV393" i="1"/>
  <c r="QPW393" i="1"/>
  <c r="QPX393" i="1"/>
  <c r="QPY393" i="1"/>
  <c r="QPZ393" i="1"/>
  <c r="QQA393" i="1"/>
  <c r="QQB393" i="1"/>
  <c r="QQC393" i="1"/>
  <c r="QQD393" i="1"/>
  <c r="QQE393" i="1"/>
  <c r="QQF393" i="1"/>
  <c r="QQG393" i="1"/>
  <c r="QQH393" i="1"/>
  <c r="QQI393" i="1"/>
  <c r="QQJ393" i="1"/>
  <c r="QQK393" i="1"/>
  <c r="QQL393" i="1"/>
  <c r="QQM393" i="1"/>
  <c r="QQN393" i="1"/>
  <c r="QQO393" i="1"/>
  <c r="QQP393" i="1"/>
  <c r="QQQ393" i="1"/>
  <c r="QQR393" i="1"/>
  <c r="QQS393" i="1"/>
  <c r="QQT393" i="1"/>
  <c r="QQU393" i="1"/>
  <c r="QQV393" i="1"/>
  <c r="QQW393" i="1"/>
  <c r="QQX393" i="1"/>
  <c r="QQY393" i="1"/>
  <c r="QQZ393" i="1"/>
  <c r="QRA393" i="1"/>
  <c r="QRB393" i="1"/>
  <c r="QRC393" i="1"/>
  <c r="QRD393" i="1"/>
  <c r="QRE393" i="1"/>
  <c r="QRF393" i="1"/>
  <c r="QRG393" i="1"/>
  <c r="QRH393" i="1"/>
  <c r="QRI393" i="1"/>
  <c r="QRJ393" i="1"/>
  <c r="QRK393" i="1"/>
  <c r="QRL393" i="1"/>
  <c r="QRM393" i="1"/>
  <c r="QRN393" i="1"/>
  <c r="QRO393" i="1"/>
  <c r="QRP393" i="1"/>
  <c r="QRQ393" i="1"/>
  <c r="QRR393" i="1"/>
  <c r="QRS393" i="1"/>
  <c r="QRT393" i="1"/>
  <c r="QRU393" i="1"/>
  <c r="QRV393" i="1"/>
  <c r="QRW393" i="1"/>
  <c r="QRX393" i="1"/>
  <c r="QRY393" i="1"/>
  <c r="QRZ393" i="1"/>
  <c r="QSA393" i="1"/>
  <c r="QSB393" i="1"/>
  <c r="QSC393" i="1"/>
  <c r="QSD393" i="1"/>
  <c r="QSE393" i="1"/>
  <c r="QSF393" i="1"/>
  <c r="QSG393" i="1"/>
  <c r="QSH393" i="1"/>
  <c r="QSI393" i="1"/>
  <c r="QSJ393" i="1"/>
  <c r="QSK393" i="1"/>
  <c r="QSL393" i="1"/>
  <c r="QSM393" i="1"/>
  <c r="QSN393" i="1"/>
  <c r="QSO393" i="1"/>
  <c r="QSP393" i="1"/>
  <c r="QSQ393" i="1"/>
  <c r="QSR393" i="1"/>
  <c r="QSS393" i="1"/>
  <c r="QST393" i="1"/>
  <c r="QSU393" i="1"/>
  <c r="QSV393" i="1"/>
  <c r="QSW393" i="1"/>
  <c r="QSX393" i="1"/>
  <c r="QSY393" i="1"/>
  <c r="QSZ393" i="1"/>
  <c r="QTA393" i="1"/>
  <c r="QTB393" i="1"/>
  <c r="QTC393" i="1"/>
  <c r="QTD393" i="1"/>
  <c r="QTE393" i="1"/>
  <c r="QTF393" i="1"/>
  <c r="QTG393" i="1"/>
  <c r="QTH393" i="1"/>
  <c r="QTI393" i="1"/>
  <c r="QTJ393" i="1"/>
  <c r="QTK393" i="1"/>
  <c r="QTL393" i="1"/>
  <c r="QTM393" i="1"/>
  <c r="QTN393" i="1"/>
  <c r="QTO393" i="1"/>
  <c r="QTP393" i="1"/>
  <c r="QTQ393" i="1"/>
  <c r="QTR393" i="1"/>
  <c r="QTS393" i="1"/>
  <c r="QTT393" i="1"/>
  <c r="QTU393" i="1"/>
  <c r="QTV393" i="1"/>
  <c r="QTW393" i="1"/>
  <c r="QTX393" i="1"/>
  <c r="QTY393" i="1"/>
  <c r="QTZ393" i="1"/>
  <c r="QUA393" i="1"/>
  <c r="QUB393" i="1"/>
  <c r="QUC393" i="1"/>
  <c r="QUD393" i="1"/>
  <c r="QUE393" i="1"/>
  <c r="QUF393" i="1"/>
  <c r="QUG393" i="1"/>
  <c r="QUH393" i="1"/>
  <c r="QUI393" i="1"/>
  <c r="QUJ393" i="1"/>
  <c r="QUK393" i="1"/>
  <c r="QUL393" i="1"/>
  <c r="QUM393" i="1"/>
  <c r="QUN393" i="1"/>
  <c r="QUO393" i="1"/>
  <c r="QUP393" i="1"/>
  <c r="QUQ393" i="1"/>
  <c r="QUR393" i="1"/>
  <c r="QUS393" i="1"/>
  <c r="QUT393" i="1"/>
  <c r="QUU393" i="1"/>
  <c r="QUV393" i="1"/>
  <c r="QUW393" i="1"/>
  <c r="QUX393" i="1"/>
  <c r="QUY393" i="1"/>
  <c r="QUZ393" i="1"/>
  <c r="QVA393" i="1"/>
  <c r="QVB393" i="1"/>
  <c r="QVC393" i="1"/>
  <c r="QVD393" i="1"/>
  <c r="QVE393" i="1"/>
  <c r="QVF393" i="1"/>
  <c r="QVG393" i="1"/>
  <c r="QVH393" i="1"/>
  <c r="QVI393" i="1"/>
  <c r="QVJ393" i="1"/>
  <c r="QVK393" i="1"/>
  <c r="QVL393" i="1"/>
  <c r="QVM393" i="1"/>
  <c r="QVN393" i="1"/>
  <c r="QVO393" i="1"/>
  <c r="QVP393" i="1"/>
  <c r="QVQ393" i="1"/>
  <c r="QVR393" i="1"/>
  <c r="QVS393" i="1"/>
  <c r="QVT393" i="1"/>
  <c r="QVU393" i="1"/>
  <c r="QVV393" i="1"/>
  <c r="QVW393" i="1"/>
  <c r="QVX393" i="1"/>
  <c r="QVY393" i="1"/>
  <c r="QVZ393" i="1"/>
  <c r="QWA393" i="1"/>
  <c r="QWB393" i="1"/>
  <c r="QWC393" i="1"/>
  <c r="QWD393" i="1"/>
  <c r="QWE393" i="1"/>
  <c r="QWF393" i="1"/>
  <c r="QWG393" i="1"/>
  <c r="QWH393" i="1"/>
  <c r="QWI393" i="1"/>
  <c r="QWJ393" i="1"/>
  <c r="QWK393" i="1"/>
  <c r="QWL393" i="1"/>
  <c r="QWM393" i="1"/>
  <c r="QWN393" i="1"/>
  <c r="QWO393" i="1"/>
  <c r="QWP393" i="1"/>
  <c r="QWQ393" i="1"/>
  <c r="QWR393" i="1"/>
  <c r="QWS393" i="1"/>
  <c r="QWT393" i="1"/>
  <c r="QWU393" i="1"/>
  <c r="QWV393" i="1"/>
  <c r="QWW393" i="1"/>
  <c r="QWX393" i="1"/>
  <c r="QWY393" i="1"/>
  <c r="QWZ393" i="1"/>
  <c r="QXA393" i="1"/>
  <c r="QXB393" i="1"/>
  <c r="QXC393" i="1"/>
  <c r="QXD393" i="1"/>
  <c r="QXE393" i="1"/>
  <c r="QXF393" i="1"/>
  <c r="QXG393" i="1"/>
  <c r="QXH393" i="1"/>
  <c r="QXI393" i="1"/>
  <c r="QXJ393" i="1"/>
  <c r="QXK393" i="1"/>
  <c r="QXL393" i="1"/>
  <c r="QXM393" i="1"/>
  <c r="QXN393" i="1"/>
  <c r="QXO393" i="1"/>
  <c r="QXP393" i="1"/>
  <c r="QXQ393" i="1"/>
  <c r="QXR393" i="1"/>
  <c r="QXS393" i="1"/>
  <c r="QXT393" i="1"/>
  <c r="QXU393" i="1"/>
  <c r="QXV393" i="1"/>
  <c r="QXW393" i="1"/>
  <c r="QXX393" i="1"/>
  <c r="QXY393" i="1"/>
  <c r="QXZ393" i="1"/>
  <c r="QYA393" i="1"/>
  <c r="QYB393" i="1"/>
  <c r="QYC393" i="1"/>
  <c r="QYD393" i="1"/>
  <c r="QYE393" i="1"/>
  <c r="QYF393" i="1"/>
  <c r="QYG393" i="1"/>
  <c r="QYH393" i="1"/>
  <c r="QYI393" i="1"/>
  <c r="QYJ393" i="1"/>
  <c r="QYK393" i="1"/>
  <c r="QYL393" i="1"/>
  <c r="QYM393" i="1"/>
  <c r="QYN393" i="1"/>
  <c r="QYO393" i="1"/>
  <c r="QYP393" i="1"/>
  <c r="QYQ393" i="1"/>
  <c r="QYR393" i="1"/>
  <c r="QYS393" i="1"/>
  <c r="QYT393" i="1"/>
  <c r="QYU393" i="1"/>
  <c r="QYV393" i="1"/>
  <c r="QYW393" i="1"/>
  <c r="QYX393" i="1"/>
  <c r="QYY393" i="1"/>
  <c r="QYZ393" i="1"/>
  <c r="QZA393" i="1"/>
  <c r="QZB393" i="1"/>
  <c r="QZC393" i="1"/>
  <c r="QZD393" i="1"/>
  <c r="QZE393" i="1"/>
  <c r="QZF393" i="1"/>
  <c r="QZG393" i="1"/>
  <c r="QZH393" i="1"/>
  <c r="QZI393" i="1"/>
  <c r="QZJ393" i="1"/>
  <c r="QZK393" i="1"/>
  <c r="QZL393" i="1"/>
  <c r="QZM393" i="1"/>
  <c r="QZN393" i="1"/>
  <c r="QZO393" i="1"/>
  <c r="QZP393" i="1"/>
  <c r="QZQ393" i="1"/>
  <c r="QZR393" i="1"/>
  <c r="QZS393" i="1"/>
  <c r="QZT393" i="1"/>
  <c r="QZU393" i="1"/>
  <c r="QZV393" i="1"/>
  <c r="QZW393" i="1"/>
  <c r="QZX393" i="1"/>
  <c r="QZY393" i="1"/>
  <c r="QZZ393" i="1"/>
  <c r="RAA393" i="1"/>
  <c r="RAB393" i="1"/>
  <c r="RAC393" i="1"/>
  <c r="RAD393" i="1"/>
  <c r="RAE393" i="1"/>
  <c r="RAF393" i="1"/>
  <c r="RAG393" i="1"/>
  <c r="RAH393" i="1"/>
  <c r="RAI393" i="1"/>
  <c r="RAJ393" i="1"/>
  <c r="RAK393" i="1"/>
  <c r="RAL393" i="1"/>
  <c r="RAM393" i="1"/>
  <c r="RAN393" i="1"/>
  <c r="RAO393" i="1"/>
  <c r="RAP393" i="1"/>
  <c r="RAQ393" i="1"/>
  <c r="RAR393" i="1"/>
  <c r="RAS393" i="1"/>
  <c r="RAT393" i="1"/>
  <c r="RAU393" i="1"/>
  <c r="RAV393" i="1"/>
  <c r="RAW393" i="1"/>
  <c r="RAX393" i="1"/>
  <c r="RAY393" i="1"/>
  <c r="RAZ393" i="1"/>
  <c r="RBA393" i="1"/>
  <c r="RBB393" i="1"/>
  <c r="RBC393" i="1"/>
  <c r="RBD393" i="1"/>
  <c r="RBE393" i="1"/>
  <c r="RBF393" i="1"/>
  <c r="RBG393" i="1"/>
  <c r="RBH393" i="1"/>
  <c r="RBI393" i="1"/>
  <c r="RBJ393" i="1"/>
  <c r="RBK393" i="1"/>
  <c r="RBL393" i="1"/>
  <c r="RBM393" i="1"/>
  <c r="RBN393" i="1"/>
  <c r="RBO393" i="1"/>
  <c r="RBP393" i="1"/>
  <c r="RBQ393" i="1"/>
  <c r="RBR393" i="1"/>
  <c r="RBS393" i="1"/>
  <c r="RBT393" i="1"/>
  <c r="RBU393" i="1"/>
  <c r="RBV393" i="1"/>
  <c r="RBW393" i="1"/>
  <c r="RBX393" i="1"/>
  <c r="RBY393" i="1"/>
  <c r="RBZ393" i="1"/>
  <c r="RCA393" i="1"/>
  <c r="RCB393" i="1"/>
  <c r="RCC393" i="1"/>
  <c r="RCD393" i="1"/>
  <c r="RCE393" i="1"/>
  <c r="RCF393" i="1"/>
  <c r="RCG393" i="1"/>
  <c r="RCH393" i="1"/>
  <c r="RCI393" i="1"/>
  <c r="RCJ393" i="1"/>
  <c r="RCK393" i="1"/>
  <c r="RCL393" i="1"/>
  <c r="RCM393" i="1"/>
  <c r="RCN393" i="1"/>
  <c r="RCO393" i="1"/>
  <c r="RCP393" i="1"/>
  <c r="RCQ393" i="1"/>
  <c r="RCR393" i="1"/>
  <c r="RCS393" i="1"/>
  <c r="RCT393" i="1"/>
  <c r="RCU393" i="1"/>
  <c r="RCV393" i="1"/>
  <c r="RCW393" i="1"/>
  <c r="RCX393" i="1"/>
  <c r="RCY393" i="1"/>
  <c r="RCZ393" i="1"/>
  <c r="RDA393" i="1"/>
  <c r="RDB393" i="1"/>
  <c r="RDC393" i="1"/>
  <c r="RDD393" i="1"/>
  <c r="RDE393" i="1"/>
  <c r="RDF393" i="1"/>
  <c r="RDG393" i="1"/>
  <c r="RDH393" i="1"/>
  <c r="RDI393" i="1"/>
  <c r="RDJ393" i="1"/>
  <c r="RDK393" i="1"/>
  <c r="RDL393" i="1"/>
  <c r="RDM393" i="1"/>
  <c r="RDN393" i="1"/>
  <c r="RDO393" i="1"/>
  <c r="RDP393" i="1"/>
  <c r="RDQ393" i="1"/>
  <c r="RDR393" i="1"/>
  <c r="RDS393" i="1"/>
  <c r="RDT393" i="1"/>
  <c r="RDU393" i="1"/>
  <c r="RDV393" i="1"/>
  <c r="RDW393" i="1"/>
  <c r="RDX393" i="1"/>
  <c r="RDY393" i="1"/>
  <c r="RDZ393" i="1"/>
  <c r="REA393" i="1"/>
  <c r="REB393" i="1"/>
  <c r="REC393" i="1"/>
  <c r="RED393" i="1"/>
  <c r="REE393" i="1"/>
  <c r="REF393" i="1"/>
  <c r="REG393" i="1"/>
  <c r="REH393" i="1"/>
  <c r="REI393" i="1"/>
  <c r="REJ393" i="1"/>
  <c r="REK393" i="1"/>
  <c r="REL393" i="1"/>
  <c r="REM393" i="1"/>
  <c r="REN393" i="1"/>
  <c r="REO393" i="1"/>
  <c r="REP393" i="1"/>
  <c r="REQ393" i="1"/>
  <c r="RER393" i="1"/>
  <c r="RES393" i="1"/>
  <c r="RET393" i="1"/>
  <c r="REU393" i="1"/>
  <c r="REV393" i="1"/>
  <c r="REW393" i="1"/>
  <c r="REX393" i="1"/>
  <c r="REY393" i="1"/>
  <c r="REZ393" i="1"/>
  <c r="RFA393" i="1"/>
  <c r="RFB393" i="1"/>
  <c r="RFC393" i="1"/>
  <c r="RFD393" i="1"/>
  <c r="RFE393" i="1"/>
  <c r="RFF393" i="1"/>
  <c r="RFG393" i="1"/>
  <c r="RFH393" i="1"/>
  <c r="RFI393" i="1"/>
  <c r="RFJ393" i="1"/>
  <c r="RFK393" i="1"/>
  <c r="RFL393" i="1"/>
  <c r="RFM393" i="1"/>
  <c r="RFN393" i="1"/>
  <c r="RFO393" i="1"/>
  <c r="RFP393" i="1"/>
  <c r="RFQ393" i="1"/>
  <c r="RFR393" i="1"/>
  <c r="RFS393" i="1"/>
  <c r="RFT393" i="1"/>
  <c r="RFU393" i="1"/>
  <c r="RFV393" i="1"/>
  <c r="RFW393" i="1"/>
  <c r="RFX393" i="1"/>
  <c r="RFY393" i="1"/>
  <c r="RFZ393" i="1"/>
  <c r="RGA393" i="1"/>
  <c r="RGB393" i="1"/>
  <c r="RGC393" i="1"/>
  <c r="RGD393" i="1"/>
  <c r="RGE393" i="1"/>
  <c r="RGF393" i="1"/>
  <c r="RGG393" i="1"/>
  <c r="RGH393" i="1"/>
  <c r="RGI393" i="1"/>
  <c r="RGJ393" i="1"/>
  <c r="RGK393" i="1"/>
  <c r="RGL393" i="1"/>
  <c r="RGM393" i="1"/>
  <c r="RGN393" i="1"/>
  <c r="RGO393" i="1"/>
  <c r="RGP393" i="1"/>
  <c r="RGQ393" i="1"/>
  <c r="RGR393" i="1"/>
  <c r="RGS393" i="1"/>
  <c r="RGT393" i="1"/>
  <c r="RGU393" i="1"/>
  <c r="RGV393" i="1"/>
  <c r="RGW393" i="1"/>
  <c r="RGX393" i="1"/>
  <c r="RGY393" i="1"/>
  <c r="RGZ393" i="1"/>
  <c r="RHA393" i="1"/>
  <c r="RHB393" i="1"/>
  <c r="RHC393" i="1"/>
  <c r="RHD393" i="1"/>
  <c r="RHE393" i="1"/>
  <c r="RHF393" i="1"/>
  <c r="RHG393" i="1"/>
  <c r="RHH393" i="1"/>
  <c r="RHI393" i="1"/>
  <c r="RHJ393" i="1"/>
  <c r="RHK393" i="1"/>
  <c r="RHL393" i="1"/>
  <c r="RHM393" i="1"/>
  <c r="RHN393" i="1"/>
  <c r="RHO393" i="1"/>
  <c r="RHP393" i="1"/>
  <c r="RHQ393" i="1"/>
  <c r="RHR393" i="1"/>
  <c r="RHS393" i="1"/>
  <c r="RHT393" i="1"/>
  <c r="RHU393" i="1"/>
  <c r="RHV393" i="1"/>
  <c r="RHW393" i="1"/>
  <c r="RHX393" i="1"/>
  <c r="RHY393" i="1"/>
  <c r="RHZ393" i="1"/>
  <c r="RIA393" i="1"/>
  <c r="RIB393" i="1"/>
  <c r="RIC393" i="1"/>
  <c r="RID393" i="1"/>
  <c r="RIE393" i="1"/>
  <c r="RIF393" i="1"/>
  <c r="RIG393" i="1"/>
  <c r="RIH393" i="1"/>
  <c r="RII393" i="1"/>
  <c r="RIJ393" i="1"/>
  <c r="RIK393" i="1"/>
  <c r="RIL393" i="1"/>
  <c r="RIM393" i="1"/>
  <c r="RIN393" i="1"/>
  <c r="RIO393" i="1"/>
  <c r="RIP393" i="1"/>
  <c r="RIQ393" i="1"/>
  <c r="RIR393" i="1"/>
  <c r="RIS393" i="1"/>
  <c r="RIT393" i="1"/>
  <c r="RIU393" i="1"/>
  <c r="RIV393" i="1"/>
  <c r="RIW393" i="1"/>
  <c r="RIX393" i="1"/>
  <c r="RIY393" i="1"/>
  <c r="RIZ393" i="1"/>
  <c r="RJA393" i="1"/>
  <c r="RJB393" i="1"/>
  <c r="RJC393" i="1"/>
  <c r="RJD393" i="1"/>
  <c r="RJE393" i="1"/>
  <c r="RJF393" i="1"/>
  <c r="RJG393" i="1"/>
  <c r="RJH393" i="1"/>
  <c r="RJI393" i="1"/>
  <c r="RJJ393" i="1"/>
  <c r="RJK393" i="1"/>
  <c r="RJL393" i="1"/>
  <c r="RJM393" i="1"/>
  <c r="RJN393" i="1"/>
  <c r="RJO393" i="1"/>
  <c r="RJP393" i="1"/>
  <c r="RJQ393" i="1"/>
  <c r="RJR393" i="1"/>
  <c r="RJS393" i="1"/>
  <c r="RJT393" i="1"/>
  <c r="RJU393" i="1"/>
  <c r="RJV393" i="1"/>
  <c r="RJW393" i="1"/>
  <c r="RJX393" i="1"/>
  <c r="RJY393" i="1"/>
  <c r="RJZ393" i="1"/>
  <c r="RKA393" i="1"/>
  <c r="RKB393" i="1"/>
  <c r="RKC393" i="1"/>
  <c r="RKD393" i="1"/>
  <c r="RKE393" i="1"/>
  <c r="RKF393" i="1"/>
  <c r="RKG393" i="1"/>
  <c r="RKH393" i="1"/>
  <c r="RKI393" i="1"/>
  <c r="RKJ393" i="1"/>
  <c r="RKK393" i="1"/>
  <c r="RKL393" i="1"/>
  <c r="RKM393" i="1"/>
  <c r="RKN393" i="1"/>
  <c r="RKO393" i="1"/>
  <c r="RKP393" i="1"/>
  <c r="RKQ393" i="1"/>
  <c r="RKR393" i="1"/>
  <c r="RKS393" i="1"/>
  <c r="RKT393" i="1"/>
  <c r="RKU393" i="1"/>
  <c r="RKV393" i="1"/>
  <c r="RKW393" i="1"/>
  <c r="RKX393" i="1"/>
  <c r="RKY393" i="1"/>
  <c r="RKZ393" i="1"/>
  <c r="RLA393" i="1"/>
  <c r="RLB393" i="1"/>
  <c r="RLC393" i="1"/>
  <c r="RLD393" i="1"/>
  <c r="RLE393" i="1"/>
  <c r="RLF393" i="1"/>
  <c r="RLG393" i="1"/>
  <c r="RLH393" i="1"/>
  <c r="RLI393" i="1"/>
  <c r="RLJ393" i="1"/>
  <c r="RLK393" i="1"/>
  <c r="RLL393" i="1"/>
  <c r="RLM393" i="1"/>
  <c r="RLN393" i="1"/>
  <c r="RLO393" i="1"/>
  <c r="RLP393" i="1"/>
  <c r="RLQ393" i="1"/>
  <c r="RLR393" i="1"/>
  <c r="RLS393" i="1"/>
  <c r="RLT393" i="1"/>
  <c r="RLU393" i="1"/>
  <c r="RLV393" i="1"/>
  <c r="RLW393" i="1"/>
  <c r="RLX393" i="1"/>
  <c r="RLY393" i="1"/>
  <c r="RLZ393" i="1"/>
  <c r="RMA393" i="1"/>
  <c r="RMB393" i="1"/>
  <c r="RMC393" i="1"/>
  <c r="RMD393" i="1"/>
  <c r="RME393" i="1"/>
  <c r="RMF393" i="1"/>
  <c r="RMG393" i="1"/>
  <c r="RMH393" i="1"/>
  <c r="RMI393" i="1"/>
  <c r="RMJ393" i="1"/>
  <c r="RMK393" i="1"/>
  <c r="RML393" i="1"/>
  <c r="RMM393" i="1"/>
  <c r="RMN393" i="1"/>
  <c r="RMO393" i="1"/>
  <c r="RMP393" i="1"/>
  <c r="RMQ393" i="1"/>
  <c r="RMR393" i="1"/>
  <c r="RMS393" i="1"/>
  <c r="RMT393" i="1"/>
  <c r="RMU393" i="1"/>
  <c r="RMV393" i="1"/>
  <c r="RMW393" i="1"/>
  <c r="RMX393" i="1"/>
  <c r="RMY393" i="1"/>
  <c r="RMZ393" i="1"/>
  <c r="RNA393" i="1"/>
  <c r="RNB393" i="1"/>
  <c r="RNC393" i="1"/>
  <c r="RND393" i="1"/>
  <c r="RNE393" i="1"/>
  <c r="RNF393" i="1"/>
  <c r="RNG393" i="1"/>
  <c r="RNH393" i="1"/>
  <c r="RNI393" i="1"/>
  <c r="RNJ393" i="1"/>
  <c r="RNK393" i="1"/>
  <c r="RNL393" i="1"/>
  <c r="RNM393" i="1"/>
  <c r="RNN393" i="1"/>
  <c r="RNO393" i="1"/>
  <c r="RNP393" i="1"/>
  <c r="RNQ393" i="1"/>
  <c r="RNR393" i="1"/>
  <c r="RNS393" i="1"/>
  <c r="RNT393" i="1"/>
  <c r="RNU393" i="1"/>
  <c r="RNV393" i="1"/>
  <c r="RNW393" i="1"/>
  <c r="RNX393" i="1"/>
  <c r="RNY393" i="1"/>
  <c r="RNZ393" i="1"/>
  <c r="ROA393" i="1"/>
  <c r="ROB393" i="1"/>
  <c r="ROC393" i="1"/>
  <c r="ROD393" i="1"/>
  <c r="ROE393" i="1"/>
  <c r="ROF393" i="1"/>
  <c r="ROG393" i="1"/>
  <c r="ROH393" i="1"/>
  <c r="ROI393" i="1"/>
  <c r="ROJ393" i="1"/>
  <c r="ROK393" i="1"/>
  <c r="ROL393" i="1"/>
  <c r="ROM393" i="1"/>
  <c r="RON393" i="1"/>
  <c r="ROO393" i="1"/>
  <c r="ROP393" i="1"/>
  <c r="ROQ393" i="1"/>
  <c r="ROR393" i="1"/>
  <c r="ROS393" i="1"/>
  <c r="ROT393" i="1"/>
  <c r="ROU393" i="1"/>
  <c r="ROV393" i="1"/>
  <c r="ROW393" i="1"/>
  <c r="ROX393" i="1"/>
  <c r="ROY393" i="1"/>
  <c r="ROZ393" i="1"/>
  <c r="RPA393" i="1"/>
  <c r="RPB393" i="1"/>
  <c r="RPC393" i="1"/>
  <c r="RPD393" i="1"/>
  <c r="RPE393" i="1"/>
  <c r="RPF393" i="1"/>
  <c r="RPG393" i="1"/>
  <c r="RPH393" i="1"/>
  <c r="RPI393" i="1"/>
  <c r="RPJ393" i="1"/>
  <c r="RPK393" i="1"/>
  <c r="RPL393" i="1"/>
  <c r="RPM393" i="1"/>
  <c r="RPN393" i="1"/>
  <c r="RPO393" i="1"/>
  <c r="RPP393" i="1"/>
  <c r="RPQ393" i="1"/>
  <c r="RPR393" i="1"/>
  <c r="RPS393" i="1"/>
  <c r="RPT393" i="1"/>
  <c r="RPU393" i="1"/>
  <c r="RPV393" i="1"/>
  <c r="RPW393" i="1"/>
  <c r="RPX393" i="1"/>
  <c r="RPY393" i="1"/>
  <c r="RPZ393" i="1"/>
  <c r="RQA393" i="1"/>
  <c r="RQB393" i="1"/>
  <c r="RQC393" i="1"/>
  <c r="RQD393" i="1"/>
  <c r="RQE393" i="1"/>
  <c r="RQF393" i="1"/>
  <c r="RQG393" i="1"/>
  <c r="RQH393" i="1"/>
  <c r="RQI393" i="1"/>
  <c r="RQJ393" i="1"/>
  <c r="RQK393" i="1"/>
  <c r="RQL393" i="1"/>
  <c r="RQM393" i="1"/>
  <c r="RQN393" i="1"/>
  <c r="RQO393" i="1"/>
  <c r="RQP393" i="1"/>
  <c r="RQQ393" i="1"/>
  <c r="RQR393" i="1"/>
  <c r="RQS393" i="1"/>
  <c r="RQT393" i="1"/>
  <c r="RQU393" i="1"/>
  <c r="RQV393" i="1"/>
  <c r="RQW393" i="1"/>
  <c r="RQX393" i="1"/>
  <c r="RQY393" i="1"/>
  <c r="RQZ393" i="1"/>
  <c r="RRA393" i="1"/>
  <c r="RRB393" i="1"/>
  <c r="RRC393" i="1"/>
  <c r="RRD393" i="1"/>
  <c r="RRE393" i="1"/>
  <c r="RRF393" i="1"/>
  <c r="RRG393" i="1"/>
  <c r="RRH393" i="1"/>
  <c r="RRI393" i="1"/>
  <c r="RRJ393" i="1"/>
  <c r="RRK393" i="1"/>
  <c r="RRL393" i="1"/>
  <c r="RRM393" i="1"/>
  <c r="RRN393" i="1"/>
  <c r="RRO393" i="1"/>
  <c r="RRP393" i="1"/>
  <c r="RRQ393" i="1"/>
  <c r="RRR393" i="1"/>
  <c r="RRS393" i="1"/>
  <c r="RRT393" i="1"/>
  <c r="RRU393" i="1"/>
  <c r="RRV393" i="1"/>
  <c r="RRW393" i="1"/>
  <c r="RRX393" i="1"/>
  <c r="RRY393" i="1"/>
  <c r="RRZ393" i="1"/>
  <c r="RSA393" i="1"/>
  <c r="RSB393" i="1"/>
  <c r="RSC393" i="1"/>
  <c r="RSD393" i="1"/>
  <c r="RSE393" i="1"/>
  <c r="RSF393" i="1"/>
  <c r="RSG393" i="1"/>
  <c r="RSH393" i="1"/>
  <c r="RSI393" i="1"/>
  <c r="RSJ393" i="1"/>
  <c r="RSK393" i="1"/>
  <c r="RSL393" i="1"/>
  <c r="RSM393" i="1"/>
  <c r="RSN393" i="1"/>
  <c r="RSO393" i="1"/>
  <c r="RSP393" i="1"/>
  <c r="RSQ393" i="1"/>
  <c r="RSR393" i="1"/>
  <c r="RSS393" i="1"/>
  <c r="RST393" i="1"/>
  <c r="RSU393" i="1"/>
  <c r="RSV393" i="1"/>
  <c r="RSW393" i="1"/>
  <c r="RSX393" i="1"/>
  <c r="RSY393" i="1"/>
  <c r="RSZ393" i="1"/>
  <c r="RTA393" i="1"/>
  <c r="RTB393" i="1"/>
  <c r="RTC393" i="1"/>
  <c r="RTD393" i="1"/>
  <c r="RTE393" i="1"/>
  <c r="RTF393" i="1"/>
  <c r="RTG393" i="1"/>
  <c r="RTH393" i="1"/>
  <c r="RTI393" i="1"/>
  <c r="RTJ393" i="1"/>
  <c r="RTK393" i="1"/>
  <c r="RTL393" i="1"/>
  <c r="RTM393" i="1"/>
  <c r="RTN393" i="1"/>
  <c r="RTO393" i="1"/>
  <c r="RTP393" i="1"/>
  <c r="RTQ393" i="1"/>
  <c r="RTR393" i="1"/>
  <c r="RTS393" i="1"/>
  <c r="RTT393" i="1"/>
  <c r="RTU393" i="1"/>
  <c r="RTV393" i="1"/>
  <c r="RTW393" i="1"/>
  <c r="RTX393" i="1"/>
  <c r="RTY393" i="1"/>
  <c r="RTZ393" i="1"/>
  <c r="RUA393" i="1"/>
  <c r="RUB393" i="1"/>
  <c r="RUC393" i="1"/>
  <c r="RUD393" i="1"/>
  <c r="RUE393" i="1"/>
  <c r="RUF393" i="1"/>
  <c r="RUG393" i="1"/>
  <c r="RUH393" i="1"/>
  <c r="RUI393" i="1"/>
  <c r="RUJ393" i="1"/>
  <c r="RUK393" i="1"/>
  <c r="RUL393" i="1"/>
  <c r="RUM393" i="1"/>
  <c r="RUN393" i="1"/>
  <c r="RUO393" i="1"/>
  <c r="RUP393" i="1"/>
  <c r="RUQ393" i="1"/>
  <c r="RUR393" i="1"/>
  <c r="RUS393" i="1"/>
  <c r="RUT393" i="1"/>
  <c r="RUU393" i="1"/>
  <c r="RUV393" i="1"/>
  <c r="RUW393" i="1"/>
  <c r="RUX393" i="1"/>
  <c r="RUY393" i="1"/>
  <c r="RUZ393" i="1"/>
  <c r="RVA393" i="1"/>
  <c r="RVB393" i="1"/>
  <c r="RVC393" i="1"/>
  <c r="RVD393" i="1"/>
  <c r="RVE393" i="1"/>
  <c r="RVF393" i="1"/>
  <c r="RVG393" i="1"/>
  <c r="RVH393" i="1"/>
  <c r="RVI393" i="1"/>
  <c r="RVJ393" i="1"/>
  <c r="RVK393" i="1"/>
  <c r="RVL393" i="1"/>
  <c r="RVM393" i="1"/>
  <c r="RVN393" i="1"/>
  <c r="RVO393" i="1"/>
  <c r="RVP393" i="1"/>
  <c r="RVQ393" i="1"/>
  <c r="RVR393" i="1"/>
  <c r="RVS393" i="1"/>
  <c r="RVT393" i="1"/>
  <c r="RVU393" i="1"/>
  <c r="RVV393" i="1"/>
  <c r="RVW393" i="1"/>
  <c r="RVX393" i="1"/>
  <c r="RVY393" i="1"/>
  <c r="RVZ393" i="1"/>
  <c r="RWA393" i="1"/>
  <c r="RWB393" i="1"/>
  <c r="RWC393" i="1"/>
  <c r="RWD393" i="1"/>
  <c r="RWE393" i="1"/>
  <c r="RWF393" i="1"/>
  <c r="RWG393" i="1"/>
  <c r="RWH393" i="1"/>
  <c r="RWI393" i="1"/>
  <c r="RWJ393" i="1"/>
  <c r="RWK393" i="1"/>
  <c r="RWL393" i="1"/>
  <c r="RWM393" i="1"/>
  <c r="RWN393" i="1"/>
  <c r="RWO393" i="1"/>
  <c r="RWP393" i="1"/>
  <c r="RWQ393" i="1"/>
  <c r="RWR393" i="1"/>
  <c r="RWS393" i="1"/>
  <c r="RWT393" i="1"/>
  <c r="RWU393" i="1"/>
  <c r="RWV393" i="1"/>
  <c r="RWW393" i="1"/>
  <c r="RWX393" i="1"/>
  <c r="RWY393" i="1"/>
  <c r="RWZ393" i="1"/>
  <c r="RXA393" i="1"/>
  <c r="RXB393" i="1"/>
  <c r="RXC393" i="1"/>
  <c r="RXD393" i="1"/>
  <c r="RXE393" i="1"/>
  <c r="RXF393" i="1"/>
  <c r="RXG393" i="1"/>
  <c r="RXH393" i="1"/>
  <c r="RXI393" i="1"/>
  <c r="RXJ393" i="1"/>
  <c r="RXK393" i="1"/>
  <c r="RXL393" i="1"/>
  <c r="RXM393" i="1"/>
  <c r="RXN393" i="1"/>
  <c r="RXO393" i="1"/>
  <c r="RXP393" i="1"/>
  <c r="RXQ393" i="1"/>
  <c r="RXR393" i="1"/>
  <c r="RXS393" i="1"/>
  <c r="RXT393" i="1"/>
  <c r="RXU393" i="1"/>
  <c r="RXV393" i="1"/>
  <c r="RXW393" i="1"/>
  <c r="RXX393" i="1"/>
  <c r="RXY393" i="1"/>
  <c r="RXZ393" i="1"/>
  <c r="RYA393" i="1"/>
  <c r="RYB393" i="1"/>
  <c r="RYC393" i="1"/>
  <c r="RYD393" i="1"/>
  <c r="RYE393" i="1"/>
  <c r="RYF393" i="1"/>
  <c r="RYG393" i="1"/>
  <c r="RYH393" i="1"/>
  <c r="RYI393" i="1"/>
  <c r="RYJ393" i="1"/>
  <c r="RYK393" i="1"/>
  <c r="RYL393" i="1"/>
  <c r="RYM393" i="1"/>
  <c r="RYN393" i="1"/>
  <c r="RYO393" i="1"/>
  <c r="RYP393" i="1"/>
  <c r="RYQ393" i="1"/>
  <c r="RYR393" i="1"/>
  <c r="RYS393" i="1"/>
  <c r="RYT393" i="1"/>
  <c r="RYU393" i="1"/>
  <c r="RYV393" i="1"/>
  <c r="RYW393" i="1"/>
  <c r="RYX393" i="1"/>
  <c r="RYY393" i="1"/>
  <c r="RYZ393" i="1"/>
  <c r="RZA393" i="1"/>
  <c r="RZB393" i="1"/>
  <c r="RZC393" i="1"/>
  <c r="RZD393" i="1"/>
  <c r="RZE393" i="1"/>
  <c r="RZF393" i="1"/>
  <c r="RZG393" i="1"/>
  <c r="RZH393" i="1"/>
  <c r="RZI393" i="1"/>
  <c r="RZJ393" i="1"/>
  <c r="RZK393" i="1"/>
  <c r="RZL393" i="1"/>
  <c r="RZM393" i="1"/>
  <c r="RZN393" i="1"/>
  <c r="RZO393" i="1"/>
  <c r="RZP393" i="1"/>
  <c r="RZQ393" i="1"/>
  <c r="RZR393" i="1"/>
  <c r="RZS393" i="1"/>
  <c r="RZT393" i="1"/>
  <c r="RZU393" i="1"/>
  <c r="RZV393" i="1"/>
  <c r="RZW393" i="1"/>
  <c r="RZX393" i="1"/>
  <c r="RZY393" i="1"/>
  <c r="RZZ393" i="1"/>
  <c r="SAA393" i="1"/>
  <c r="SAB393" i="1"/>
  <c r="SAC393" i="1"/>
  <c r="SAD393" i="1"/>
  <c r="SAE393" i="1"/>
  <c r="SAF393" i="1"/>
  <c r="SAG393" i="1"/>
  <c r="SAH393" i="1"/>
  <c r="SAI393" i="1"/>
  <c r="SAJ393" i="1"/>
  <c r="SAK393" i="1"/>
  <c r="SAL393" i="1"/>
  <c r="SAM393" i="1"/>
  <c r="SAN393" i="1"/>
  <c r="SAO393" i="1"/>
  <c r="SAP393" i="1"/>
  <c r="SAQ393" i="1"/>
  <c r="SAR393" i="1"/>
  <c r="SAS393" i="1"/>
  <c r="SAT393" i="1"/>
  <c r="SAU393" i="1"/>
  <c r="SAV393" i="1"/>
  <c r="SAW393" i="1"/>
  <c r="SAX393" i="1"/>
  <c r="SAY393" i="1"/>
  <c r="SAZ393" i="1"/>
  <c r="SBA393" i="1"/>
  <c r="SBB393" i="1"/>
  <c r="SBC393" i="1"/>
  <c r="SBD393" i="1"/>
  <c r="SBE393" i="1"/>
  <c r="SBF393" i="1"/>
  <c r="SBG393" i="1"/>
  <c r="SBH393" i="1"/>
  <c r="SBI393" i="1"/>
  <c r="SBJ393" i="1"/>
  <c r="SBK393" i="1"/>
  <c r="SBL393" i="1"/>
  <c r="SBM393" i="1"/>
  <c r="SBN393" i="1"/>
  <c r="SBO393" i="1"/>
  <c r="SBP393" i="1"/>
  <c r="SBQ393" i="1"/>
  <c r="SBR393" i="1"/>
  <c r="SBS393" i="1"/>
  <c r="SBT393" i="1"/>
  <c r="SBU393" i="1"/>
  <c r="SBV393" i="1"/>
  <c r="SBW393" i="1"/>
  <c r="SBX393" i="1"/>
  <c r="SBY393" i="1"/>
  <c r="SBZ393" i="1"/>
  <c r="SCA393" i="1"/>
  <c r="SCB393" i="1"/>
  <c r="SCC393" i="1"/>
  <c r="SCD393" i="1"/>
  <c r="SCE393" i="1"/>
  <c r="SCF393" i="1"/>
  <c r="SCG393" i="1"/>
  <c r="SCH393" i="1"/>
  <c r="SCI393" i="1"/>
  <c r="SCJ393" i="1"/>
  <c r="SCK393" i="1"/>
  <c r="SCL393" i="1"/>
  <c r="SCM393" i="1"/>
  <c r="SCN393" i="1"/>
  <c r="SCO393" i="1"/>
  <c r="SCP393" i="1"/>
  <c r="SCQ393" i="1"/>
  <c r="SCR393" i="1"/>
  <c r="SCS393" i="1"/>
  <c r="SCT393" i="1"/>
  <c r="SCU393" i="1"/>
  <c r="SCV393" i="1"/>
  <c r="SCW393" i="1"/>
  <c r="SCX393" i="1"/>
  <c r="SCY393" i="1"/>
  <c r="SCZ393" i="1"/>
  <c r="SDA393" i="1"/>
  <c r="SDB393" i="1"/>
  <c r="SDC393" i="1"/>
  <c r="SDD393" i="1"/>
  <c r="SDE393" i="1"/>
  <c r="SDF393" i="1"/>
  <c r="SDG393" i="1"/>
  <c r="SDH393" i="1"/>
  <c r="SDI393" i="1"/>
  <c r="SDJ393" i="1"/>
  <c r="SDK393" i="1"/>
  <c r="SDL393" i="1"/>
  <c r="SDM393" i="1"/>
  <c r="SDN393" i="1"/>
  <c r="SDO393" i="1"/>
  <c r="SDP393" i="1"/>
  <c r="SDQ393" i="1"/>
  <c r="SDR393" i="1"/>
  <c r="SDS393" i="1"/>
  <c r="SDT393" i="1"/>
  <c r="SDU393" i="1"/>
  <c r="SDV393" i="1"/>
  <c r="SDW393" i="1"/>
  <c r="SDX393" i="1"/>
  <c r="SDY393" i="1"/>
  <c r="SDZ393" i="1"/>
  <c r="SEA393" i="1"/>
  <c r="SEB393" i="1"/>
  <c r="SEC393" i="1"/>
  <c r="SED393" i="1"/>
  <c r="SEE393" i="1"/>
  <c r="SEF393" i="1"/>
  <c r="SEG393" i="1"/>
  <c r="SEH393" i="1"/>
  <c r="SEI393" i="1"/>
  <c r="SEJ393" i="1"/>
  <c r="SEK393" i="1"/>
  <c r="SEL393" i="1"/>
  <c r="SEM393" i="1"/>
  <c r="SEN393" i="1"/>
  <c r="SEO393" i="1"/>
  <c r="SEP393" i="1"/>
  <c r="SEQ393" i="1"/>
  <c r="SER393" i="1"/>
  <c r="SES393" i="1"/>
  <c r="SET393" i="1"/>
  <c r="SEU393" i="1"/>
  <c r="SEV393" i="1"/>
  <c r="SEW393" i="1"/>
  <c r="SEX393" i="1"/>
  <c r="SEY393" i="1"/>
  <c r="SEZ393" i="1"/>
  <c r="SFA393" i="1"/>
  <c r="SFB393" i="1"/>
  <c r="SFC393" i="1"/>
  <c r="SFD393" i="1"/>
  <c r="SFE393" i="1"/>
  <c r="SFF393" i="1"/>
  <c r="SFG393" i="1"/>
  <c r="SFH393" i="1"/>
  <c r="SFI393" i="1"/>
  <c r="SFJ393" i="1"/>
  <c r="SFK393" i="1"/>
  <c r="SFL393" i="1"/>
  <c r="SFM393" i="1"/>
  <c r="SFN393" i="1"/>
  <c r="SFO393" i="1"/>
  <c r="SFP393" i="1"/>
  <c r="SFQ393" i="1"/>
  <c r="SFR393" i="1"/>
  <c r="SFS393" i="1"/>
  <c r="SFT393" i="1"/>
  <c r="SFU393" i="1"/>
  <c r="SFV393" i="1"/>
  <c r="SFW393" i="1"/>
  <c r="SFX393" i="1"/>
  <c r="SFY393" i="1"/>
  <c r="SFZ393" i="1"/>
  <c r="SGA393" i="1"/>
  <c r="SGB393" i="1"/>
  <c r="SGC393" i="1"/>
  <c r="SGD393" i="1"/>
  <c r="SGE393" i="1"/>
  <c r="SGF393" i="1"/>
  <c r="SGG393" i="1"/>
  <c r="SGH393" i="1"/>
  <c r="SGI393" i="1"/>
  <c r="SGJ393" i="1"/>
  <c r="SGK393" i="1"/>
  <c r="SGL393" i="1"/>
  <c r="SGM393" i="1"/>
  <c r="SGN393" i="1"/>
  <c r="SGO393" i="1"/>
  <c r="SGP393" i="1"/>
  <c r="SGQ393" i="1"/>
  <c r="SGR393" i="1"/>
  <c r="SGS393" i="1"/>
  <c r="SGT393" i="1"/>
  <c r="SGU393" i="1"/>
  <c r="SGV393" i="1"/>
  <c r="SGW393" i="1"/>
  <c r="SGX393" i="1"/>
  <c r="SGY393" i="1"/>
  <c r="SGZ393" i="1"/>
  <c r="SHA393" i="1"/>
  <c r="SHB393" i="1"/>
  <c r="SHC393" i="1"/>
  <c r="SHD393" i="1"/>
  <c r="SHE393" i="1"/>
  <c r="SHF393" i="1"/>
  <c r="SHG393" i="1"/>
  <c r="SHH393" i="1"/>
  <c r="SHI393" i="1"/>
  <c r="SHJ393" i="1"/>
  <c r="SHK393" i="1"/>
  <c r="SHL393" i="1"/>
  <c r="SHM393" i="1"/>
  <c r="SHN393" i="1"/>
  <c r="SHO393" i="1"/>
  <c r="SHP393" i="1"/>
  <c r="SHQ393" i="1"/>
  <c r="SHR393" i="1"/>
  <c r="SHS393" i="1"/>
  <c r="SHT393" i="1"/>
  <c r="SHU393" i="1"/>
  <c r="SHV393" i="1"/>
  <c r="SHW393" i="1"/>
  <c r="SHX393" i="1"/>
  <c r="SHY393" i="1"/>
  <c r="SHZ393" i="1"/>
  <c r="SIA393" i="1"/>
  <c r="SIB393" i="1"/>
  <c r="SIC393" i="1"/>
  <c r="SID393" i="1"/>
  <c r="SIE393" i="1"/>
  <c r="SIF393" i="1"/>
  <c r="SIG393" i="1"/>
  <c r="SIH393" i="1"/>
  <c r="SII393" i="1"/>
  <c r="SIJ393" i="1"/>
  <c r="SIK393" i="1"/>
  <c r="SIL393" i="1"/>
  <c r="SIM393" i="1"/>
  <c r="SIN393" i="1"/>
  <c r="SIO393" i="1"/>
  <c r="SIP393" i="1"/>
  <c r="SIQ393" i="1"/>
  <c r="SIR393" i="1"/>
  <c r="SIS393" i="1"/>
  <c r="SIT393" i="1"/>
  <c r="SIU393" i="1"/>
  <c r="SIV393" i="1"/>
  <c r="SIW393" i="1"/>
  <c r="SIX393" i="1"/>
  <c r="SIY393" i="1"/>
  <c r="SIZ393" i="1"/>
  <c r="SJA393" i="1"/>
  <c r="SJB393" i="1"/>
  <c r="SJC393" i="1"/>
  <c r="SJD393" i="1"/>
  <c r="SJE393" i="1"/>
  <c r="SJF393" i="1"/>
  <c r="SJG393" i="1"/>
  <c r="SJH393" i="1"/>
  <c r="SJI393" i="1"/>
  <c r="SJJ393" i="1"/>
  <c r="SJK393" i="1"/>
  <c r="SJL393" i="1"/>
  <c r="SJM393" i="1"/>
  <c r="SJN393" i="1"/>
  <c r="SJO393" i="1"/>
  <c r="SJP393" i="1"/>
  <c r="SJQ393" i="1"/>
  <c r="SJR393" i="1"/>
  <c r="SJS393" i="1"/>
  <c r="SJT393" i="1"/>
  <c r="SJU393" i="1"/>
  <c r="SJV393" i="1"/>
  <c r="SJW393" i="1"/>
  <c r="SJX393" i="1"/>
  <c r="SJY393" i="1"/>
  <c r="SJZ393" i="1"/>
  <c r="SKA393" i="1"/>
  <c r="SKB393" i="1"/>
  <c r="SKC393" i="1"/>
  <c r="SKD393" i="1"/>
  <c r="SKE393" i="1"/>
  <c r="SKF393" i="1"/>
  <c r="SKG393" i="1"/>
  <c r="SKH393" i="1"/>
  <c r="SKI393" i="1"/>
  <c r="SKJ393" i="1"/>
  <c r="SKK393" i="1"/>
  <c r="SKL393" i="1"/>
  <c r="SKM393" i="1"/>
  <c r="SKN393" i="1"/>
  <c r="SKO393" i="1"/>
  <c r="SKP393" i="1"/>
  <c r="SKQ393" i="1"/>
  <c r="SKR393" i="1"/>
  <c r="SKS393" i="1"/>
  <c r="SKT393" i="1"/>
  <c r="SKU393" i="1"/>
  <c r="SKV393" i="1"/>
  <c r="SKW393" i="1"/>
  <c r="SKX393" i="1"/>
  <c r="SKY393" i="1"/>
  <c r="SKZ393" i="1"/>
  <c r="SLA393" i="1"/>
  <c r="SLB393" i="1"/>
  <c r="SLC393" i="1"/>
  <c r="SLD393" i="1"/>
  <c r="SLE393" i="1"/>
  <c r="SLF393" i="1"/>
  <c r="SLG393" i="1"/>
  <c r="SLH393" i="1"/>
  <c r="SLI393" i="1"/>
  <c r="SLJ393" i="1"/>
  <c r="SLK393" i="1"/>
  <c r="SLL393" i="1"/>
  <c r="SLM393" i="1"/>
  <c r="SLN393" i="1"/>
  <c r="SLO393" i="1"/>
  <c r="SLP393" i="1"/>
  <c r="SLQ393" i="1"/>
  <c r="SLR393" i="1"/>
  <c r="SLS393" i="1"/>
  <c r="SLT393" i="1"/>
  <c r="SLU393" i="1"/>
  <c r="SLV393" i="1"/>
  <c r="SLW393" i="1"/>
  <c r="SLX393" i="1"/>
  <c r="SLY393" i="1"/>
  <c r="SLZ393" i="1"/>
  <c r="SMA393" i="1"/>
  <c r="SMB393" i="1"/>
  <c r="SMC393" i="1"/>
  <c r="SMD393" i="1"/>
  <c r="SME393" i="1"/>
  <c r="SMF393" i="1"/>
  <c r="SMG393" i="1"/>
  <c r="SMH393" i="1"/>
  <c r="SMI393" i="1"/>
  <c r="SMJ393" i="1"/>
  <c r="SMK393" i="1"/>
  <c r="SML393" i="1"/>
  <c r="SMM393" i="1"/>
  <c r="SMN393" i="1"/>
  <c r="SMO393" i="1"/>
  <c r="SMP393" i="1"/>
  <c r="SMQ393" i="1"/>
  <c r="SMR393" i="1"/>
  <c r="SMS393" i="1"/>
  <c r="SMT393" i="1"/>
  <c r="SMU393" i="1"/>
  <c r="SMV393" i="1"/>
  <c r="SMW393" i="1"/>
  <c r="SMX393" i="1"/>
  <c r="SMY393" i="1"/>
  <c r="SMZ393" i="1"/>
  <c r="SNA393" i="1"/>
  <c r="SNB393" i="1"/>
  <c r="SNC393" i="1"/>
  <c r="SND393" i="1"/>
  <c r="SNE393" i="1"/>
  <c r="SNF393" i="1"/>
  <c r="SNG393" i="1"/>
  <c r="SNH393" i="1"/>
  <c r="SNI393" i="1"/>
  <c r="SNJ393" i="1"/>
  <c r="SNK393" i="1"/>
  <c r="SNL393" i="1"/>
  <c r="SNM393" i="1"/>
  <c r="SNN393" i="1"/>
  <c r="SNO393" i="1"/>
  <c r="SNP393" i="1"/>
  <c r="SNQ393" i="1"/>
  <c r="SNR393" i="1"/>
  <c r="SNS393" i="1"/>
  <c r="SNT393" i="1"/>
  <c r="SNU393" i="1"/>
  <c r="SNV393" i="1"/>
  <c r="SNW393" i="1"/>
  <c r="SNX393" i="1"/>
  <c r="SNY393" i="1"/>
  <c r="SNZ393" i="1"/>
  <c r="SOA393" i="1"/>
  <c r="SOB393" i="1"/>
  <c r="SOC393" i="1"/>
  <c r="SOD393" i="1"/>
  <c r="SOE393" i="1"/>
  <c r="SOF393" i="1"/>
  <c r="SOG393" i="1"/>
  <c r="SOH393" i="1"/>
  <c r="SOI393" i="1"/>
  <c r="SOJ393" i="1"/>
  <c r="SOK393" i="1"/>
  <c r="SOL393" i="1"/>
  <c r="SOM393" i="1"/>
  <c r="SON393" i="1"/>
  <c r="SOO393" i="1"/>
  <c r="SOP393" i="1"/>
  <c r="SOQ393" i="1"/>
  <c r="SOR393" i="1"/>
  <c r="SOS393" i="1"/>
  <c r="SOT393" i="1"/>
  <c r="SOU393" i="1"/>
  <c r="SOV393" i="1"/>
  <c r="SOW393" i="1"/>
  <c r="SOX393" i="1"/>
  <c r="SOY393" i="1"/>
  <c r="SOZ393" i="1"/>
  <c r="SPA393" i="1"/>
  <c r="SPB393" i="1"/>
  <c r="SPC393" i="1"/>
  <c r="SPD393" i="1"/>
  <c r="SPE393" i="1"/>
  <c r="SPF393" i="1"/>
  <c r="SPG393" i="1"/>
  <c r="SPH393" i="1"/>
  <c r="SPI393" i="1"/>
  <c r="SPJ393" i="1"/>
  <c r="SPK393" i="1"/>
  <c r="SPL393" i="1"/>
  <c r="SPM393" i="1"/>
  <c r="SPN393" i="1"/>
  <c r="SPO393" i="1"/>
  <c r="SPP393" i="1"/>
  <c r="SPQ393" i="1"/>
  <c r="SPR393" i="1"/>
  <c r="SPS393" i="1"/>
  <c r="SPT393" i="1"/>
  <c r="SPU393" i="1"/>
  <c r="SPV393" i="1"/>
  <c r="SPW393" i="1"/>
  <c r="SPX393" i="1"/>
  <c r="SPY393" i="1"/>
  <c r="SPZ393" i="1"/>
  <c r="SQA393" i="1"/>
  <c r="SQB393" i="1"/>
  <c r="SQC393" i="1"/>
  <c r="SQD393" i="1"/>
  <c r="SQE393" i="1"/>
  <c r="SQF393" i="1"/>
  <c r="SQG393" i="1"/>
  <c r="SQH393" i="1"/>
  <c r="SQI393" i="1"/>
  <c r="SQJ393" i="1"/>
  <c r="SQK393" i="1"/>
  <c r="SQL393" i="1"/>
  <c r="SQM393" i="1"/>
  <c r="SQN393" i="1"/>
  <c r="SQO393" i="1"/>
  <c r="SQP393" i="1"/>
  <c r="SQQ393" i="1"/>
  <c r="SQR393" i="1"/>
  <c r="SQS393" i="1"/>
  <c r="SQT393" i="1"/>
  <c r="SQU393" i="1"/>
  <c r="SQV393" i="1"/>
  <c r="SQW393" i="1"/>
  <c r="SQX393" i="1"/>
  <c r="SQY393" i="1"/>
  <c r="SQZ393" i="1"/>
  <c r="SRA393" i="1"/>
  <c r="SRB393" i="1"/>
  <c r="SRC393" i="1"/>
  <c r="SRD393" i="1"/>
  <c r="SRE393" i="1"/>
  <c r="SRF393" i="1"/>
  <c r="SRG393" i="1"/>
  <c r="SRH393" i="1"/>
  <c r="SRI393" i="1"/>
  <c r="SRJ393" i="1"/>
  <c r="SRK393" i="1"/>
  <c r="SRL393" i="1"/>
  <c r="SRM393" i="1"/>
  <c r="SRN393" i="1"/>
  <c r="SRO393" i="1"/>
  <c r="SRP393" i="1"/>
  <c r="SRQ393" i="1"/>
  <c r="SRR393" i="1"/>
  <c r="SRS393" i="1"/>
  <c r="SRT393" i="1"/>
  <c r="SRU393" i="1"/>
  <c r="SRV393" i="1"/>
  <c r="SRW393" i="1"/>
  <c r="SRX393" i="1"/>
  <c r="SRY393" i="1"/>
  <c r="SRZ393" i="1"/>
  <c r="SSA393" i="1"/>
  <c r="SSB393" i="1"/>
  <c r="SSC393" i="1"/>
  <c r="SSD393" i="1"/>
  <c r="SSE393" i="1"/>
  <c r="SSF393" i="1"/>
  <c r="SSG393" i="1"/>
  <c r="SSH393" i="1"/>
  <c r="SSI393" i="1"/>
  <c r="SSJ393" i="1"/>
  <c r="SSK393" i="1"/>
  <c r="SSL393" i="1"/>
  <c r="SSM393" i="1"/>
  <c r="SSN393" i="1"/>
  <c r="SSO393" i="1"/>
  <c r="SSP393" i="1"/>
  <c r="SSQ393" i="1"/>
  <c r="SSR393" i="1"/>
  <c r="SSS393" i="1"/>
  <c r="SST393" i="1"/>
  <c r="SSU393" i="1"/>
  <c r="SSV393" i="1"/>
  <c r="SSW393" i="1"/>
  <c r="SSX393" i="1"/>
  <c r="SSY393" i="1"/>
  <c r="SSZ393" i="1"/>
  <c r="STA393" i="1"/>
  <c r="STB393" i="1"/>
  <c r="STC393" i="1"/>
  <c r="STD393" i="1"/>
  <c r="STE393" i="1"/>
  <c r="STF393" i="1"/>
  <c r="STG393" i="1"/>
  <c r="STH393" i="1"/>
  <c r="STI393" i="1"/>
  <c r="STJ393" i="1"/>
  <c r="STK393" i="1"/>
  <c r="STL393" i="1"/>
  <c r="STM393" i="1"/>
  <c r="STN393" i="1"/>
  <c r="STO393" i="1"/>
  <c r="STP393" i="1"/>
  <c r="STQ393" i="1"/>
  <c r="STR393" i="1"/>
  <c r="STS393" i="1"/>
  <c r="STT393" i="1"/>
  <c r="STU393" i="1"/>
  <c r="STV393" i="1"/>
  <c r="STW393" i="1"/>
  <c r="STX393" i="1"/>
  <c r="STY393" i="1"/>
  <c r="STZ393" i="1"/>
  <c r="SUA393" i="1"/>
  <c r="SUB393" i="1"/>
  <c r="SUC393" i="1"/>
  <c r="SUD393" i="1"/>
  <c r="SUE393" i="1"/>
  <c r="SUF393" i="1"/>
  <c r="SUG393" i="1"/>
  <c r="SUH393" i="1"/>
  <c r="SUI393" i="1"/>
  <c r="SUJ393" i="1"/>
  <c r="SUK393" i="1"/>
  <c r="SUL393" i="1"/>
  <c r="SUM393" i="1"/>
  <c r="SUN393" i="1"/>
  <c r="SUO393" i="1"/>
  <c r="SUP393" i="1"/>
  <c r="SUQ393" i="1"/>
  <c r="SUR393" i="1"/>
  <c r="SUS393" i="1"/>
  <c r="SUT393" i="1"/>
  <c r="SUU393" i="1"/>
  <c r="SUV393" i="1"/>
  <c r="SUW393" i="1"/>
  <c r="SUX393" i="1"/>
  <c r="SUY393" i="1"/>
  <c r="SUZ393" i="1"/>
  <c r="SVA393" i="1"/>
  <c r="SVB393" i="1"/>
  <c r="SVC393" i="1"/>
  <c r="SVD393" i="1"/>
  <c r="SVE393" i="1"/>
  <c r="SVF393" i="1"/>
  <c r="SVG393" i="1"/>
  <c r="SVH393" i="1"/>
  <c r="SVI393" i="1"/>
  <c r="SVJ393" i="1"/>
  <c r="SVK393" i="1"/>
  <c r="SVL393" i="1"/>
  <c r="SVM393" i="1"/>
  <c r="SVN393" i="1"/>
  <c r="SVO393" i="1"/>
  <c r="SVP393" i="1"/>
  <c r="SVQ393" i="1"/>
  <c r="SVR393" i="1"/>
  <c r="SVS393" i="1"/>
  <c r="SVT393" i="1"/>
  <c r="SVU393" i="1"/>
  <c r="SVV393" i="1"/>
  <c r="SVW393" i="1"/>
  <c r="SVX393" i="1"/>
  <c r="SVY393" i="1"/>
  <c r="SVZ393" i="1"/>
  <c r="SWA393" i="1"/>
  <c r="SWB393" i="1"/>
  <c r="SWC393" i="1"/>
  <c r="SWD393" i="1"/>
  <c r="SWE393" i="1"/>
  <c r="SWF393" i="1"/>
  <c r="SWG393" i="1"/>
  <c r="SWH393" i="1"/>
  <c r="SWI393" i="1"/>
  <c r="SWJ393" i="1"/>
  <c r="SWK393" i="1"/>
  <c r="SWL393" i="1"/>
  <c r="SWM393" i="1"/>
  <c r="SWN393" i="1"/>
  <c r="SWO393" i="1"/>
  <c r="SWP393" i="1"/>
  <c r="SWQ393" i="1"/>
  <c r="SWR393" i="1"/>
  <c r="SWS393" i="1"/>
  <c r="SWT393" i="1"/>
  <c r="SWU393" i="1"/>
  <c r="SWV393" i="1"/>
  <c r="SWW393" i="1"/>
  <c r="SWX393" i="1"/>
  <c r="SWY393" i="1"/>
  <c r="SWZ393" i="1"/>
  <c r="SXA393" i="1"/>
  <c r="SXB393" i="1"/>
  <c r="SXC393" i="1"/>
  <c r="SXD393" i="1"/>
  <c r="SXE393" i="1"/>
  <c r="SXF393" i="1"/>
  <c r="SXG393" i="1"/>
  <c r="SXH393" i="1"/>
  <c r="SXI393" i="1"/>
  <c r="SXJ393" i="1"/>
  <c r="SXK393" i="1"/>
  <c r="SXL393" i="1"/>
  <c r="SXM393" i="1"/>
  <c r="SXN393" i="1"/>
  <c r="SXO393" i="1"/>
  <c r="SXP393" i="1"/>
  <c r="SXQ393" i="1"/>
  <c r="SXR393" i="1"/>
  <c r="SXS393" i="1"/>
  <c r="SXT393" i="1"/>
  <c r="SXU393" i="1"/>
  <c r="SXV393" i="1"/>
  <c r="SXW393" i="1"/>
  <c r="SXX393" i="1"/>
  <c r="SXY393" i="1"/>
  <c r="SXZ393" i="1"/>
  <c r="SYA393" i="1"/>
  <c r="SYB393" i="1"/>
  <c r="SYC393" i="1"/>
  <c r="SYD393" i="1"/>
  <c r="SYE393" i="1"/>
  <c r="SYF393" i="1"/>
  <c r="SYG393" i="1"/>
  <c r="SYH393" i="1"/>
  <c r="SYI393" i="1"/>
  <c r="SYJ393" i="1"/>
  <c r="SYK393" i="1"/>
  <c r="SYL393" i="1"/>
  <c r="SYM393" i="1"/>
  <c r="SYN393" i="1"/>
  <c r="SYO393" i="1"/>
  <c r="SYP393" i="1"/>
  <c r="SYQ393" i="1"/>
  <c r="SYR393" i="1"/>
  <c r="SYS393" i="1"/>
  <c r="SYT393" i="1"/>
  <c r="SYU393" i="1"/>
  <c r="SYV393" i="1"/>
  <c r="SYW393" i="1"/>
  <c r="SYX393" i="1"/>
  <c r="SYY393" i="1"/>
  <c r="SYZ393" i="1"/>
  <c r="SZA393" i="1"/>
  <c r="SZB393" i="1"/>
  <c r="SZC393" i="1"/>
  <c r="SZD393" i="1"/>
  <c r="SZE393" i="1"/>
  <c r="SZF393" i="1"/>
  <c r="SZG393" i="1"/>
  <c r="SZH393" i="1"/>
  <c r="SZI393" i="1"/>
  <c r="SZJ393" i="1"/>
  <c r="SZK393" i="1"/>
  <c r="SZL393" i="1"/>
  <c r="SZM393" i="1"/>
  <c r="SZN393" i="1"/>
  <c r="SZO393" i="1"/>
  <c r="SZP393" i="1"/>
  <c r="SZQ393" i="1"/>
  <c r="SZR393" i="1"/>
  <c r="SZS393" i="1"/>
  <c r="SZT393" i="1"/>
  <c r="SZU393" i="1"/>
  <c r="SZV393" i="1"/>
  <c r="SZW393" i="1"/>
  <c r="SZX393" i="1"/>
  <c r="SZY393" i="1"/>
  <c r="SZZ393" i="1"/>
  <c r="TAA393" i="1"/>
  <c r="TAB393" i="1"/>
  <c r="TAC393" i="1"/>
  <c r="TAD393" i="1"/>
  <c r="TAE393" i="1"/>
  <c r="TAF393" i="1"/>
  <c r="TAG393" i="1"/>
  <c r="TAH393" i="1"/>
  <c r="TAI393" i="1"/>
  <c r="TAJ393" i="1"/>
  <c r="TAK393" i="1"/>
  <c r="TAL393" i="1"/>
  <c r="TAM393" i="1"/>
  <c r="TAN393" i="1"/>
  <c r="TAO393" i="1"/>
  <c r="TAP393" i="1"/>
  <c r="TAQ393" i="1"/>
  <c r="TAR393" i="1"/>
  <c r="TAS393" i="1"/>
  <c r="TAT393" i="1"/>
  <c r="TAU393" i="1"/>
  <c r="TAV393" i="1"/>
  <c r="TAW393" i="1"/>
  <c r="TAX393" i="1"/>
  <c r="TAY393" i="1"/>
  <c r="TAZ393" i="1"/>
  <c r="TBA393" i="1"/>
  <c r="TBB393" i="1"/>
  <c r="TBC393" i="1"/>
  <c r="TBD393" i="1"/>
  <c r="TBE393" i="1"/>
  <c r="TBF393" i="1"/>
  <c r="TBG393" i="1"/>
  <c r="TBH393" i="1"/>
  <c r="TBI393" i="1"/>
  <c r="TBJ393" i="1"/>
  <c r="TBK393" i="1"/>
  <c r="TBL393" i="1"/>
  <c r="TBM393" i="1"/>
  <c r="TBN393" i="1"/>
  <c r="TBO393" i="1"/>
  <c r="TBP393" i="1"/>
  <c r="TBQ393" i="1"/>
  <c r="TBR393" i="1"/>
  <c r="TBS393" i="1"/>
  <c r="TBT393" i="1"/>
  <c r="TBU393" i="1"/>
  <c r="TBV393" i="1"/>
  <c r="TBW393" i="1"/>
  <c r="TBX393" i="1"/>
  <c r="TBY393" i="1"/>
  <c r="TBZ393" i="1"/>
  <c r="TCA393" i="1"/>
  <c r="TCB393" i="1"/>
  <c r="TCC393" i="1"/>
  <c r="TCD393" i="1"/>
  <c r="TCE393" i="1"/>
  <c r="TCF393" i="1"/>
  <c r="TCG393" i="1"/>
  <c r="TCH393" i="1"/>
  <c r="TCI393" i="1"/>
  <c r="TCJ393" i="1"/>
  <c r="TCK393" i="1"/>
  <c r="TCL393" i="1"/>
  <c r="TCM393" i="1"/>
  <c r="TCN393" i="1"/>
  <c r="TCO393" i="1"/>
  <c r="TCP393" i="1"/>
  <c r="TCQ393" i="1"/>
  <c r="TCR393" i="1"/>
  <c r="TCS393" i="1"/>
  <c r="TCT393" i="1"/>
  <c r="TCU393" i="1"/>
  <c r="TCV393" i="1"/>
  <c r="TCW393" i="1"/>
  <c r="TCX393" i="1"/>
  <c r="TCY393" i="1"/>
  <c r="TCZ393" i="1"/>
  <c r="TDA393" i="1"/>
  <c r="TDB393" i="1"/>
  <c r="TDC393" i="1"/>
  <c r="TDD393" i="1"/>
  <c r="TDE393" i="1"/>
  <c r="TDF393" i="1"/>
  <c r="TDG393" i="1"/>
  <c r="TDH393" i="1"/>
  <c r="TDI393" i="1"/>
  <c r="TDJ393" i="1"/>
  <c r="TDK393" i="1"/>
  <c r="TDL393" i="1"/>
  <c r="TDM393" i="1"/>
  <c r="TDN393" i="1"/>
  <c r="TDO393" i="1"/>
  <c r="TDP393" i="1"/>
  <c r="TDQ393" i="1"/>
  <c r="TDR393" i="1"/>
  <c r="TDS393" i="1"/>
  <c r="TDT393" i="1"/>
  <c r="TDU393" i="1"/>
  <c r="TDV393" i="1"/>
  <c r="TDW393" i="1"/>
  <c r="TDX393" i="1"/>
  <c r="TDY393" i="1"/>
  <c r="TDZ393" i="1"/>
  <c r="TEA393" i="1"/>
  <c r="TEB393" i="1"/>
  <c r="TEC393" i="1"/>
  <c r="TED393" i="1"/>
  <c r="TEE393" i="1"/>
  <c r="TEF393" i="1"/>
  <c r="TEG393" i="1"/>
  <c r="TEH393" i="1"/>
  <c r="TEI393" i="1"/>
  <c r="TEJ393" i="1"/>
  <c r="TEK393" i="1"/>
  <c r="TEL393" i="1"/>
  <c r="TEM393" i="1"/>
  <c r="TEN393" i="1"/>
  <c r="TEO393" i="1"/>
  <c r="TEP393" i="1"/>
  <c r="TEQ393" i="1"/>
  <c r="TER393" i="1"/>
  <c r="TES393" i="1"/>
  <c r="TET393" i="1"/>
  <c r="TEU393" i="1"/>
  <c r="TEV393" i="1"/>
  <c r="TEW393" i="1"/>
  <c r="TEX393" i="1"/>
  <c r="TEY393" i="1"/>
  <c r="TEZ393" i="1"/>
  <c r="TFA393" i="1"/>
  <c r="TFB393" i="1"/>
  <c r="TFC393" i="1"/>
  <c r="TFD393" i="1"/>
  <c r="TFE393" i="1"/>
  <c r="TFF393" i="1"/>
  <c r="TFG393" i="1"/>
  <c r="TFH393" i="1"/>
  <c r="TFI393" i="1"/>
  <c r="TFJ393" i="1"/>
  <c r="TFK393" i="1"/>
  <c r="TFL393" i="1"/>
  <c r="TFM393" i="1"/>
  <c r="TFN393" i="1"/>
  <c r="TFO393" i="1"/>
  <c r="TFP393" i="1"/>
  <c r="TFQ393" i="1"/>
  <c r="TFR393" i="1"/>
  <c r="TFS393" i="1"/>
  <c r="TFT393" i="1"/>
  <c r="TFU393" i="1"/>
  <c r="TFV393" i="1"/>
  <c r="TFW393" i="1"/>
  <c r="TFX393" i="1"/>
  <c r="TFY393" i="1"/>
  <c r="TFZ393" i="1"/>
  <c r="TGA393" i="1"/>
  <c r="TGB393" i="1"/>
  <c r="TGC393" i="1"/>
  <c r="TGD393" i="1"/>
  <c r="TGE393" i="1"/>
  <c r="TGF393" i="1"/>
  <c r="TGG393" i="1"/>
  <c r="TGH393" i="1"/>
  <c r="TGI393" i="1"/>
  <c r="TGJ393" i="1"/>
  <c r="TGK393" i="1"/>
  <c r="TGL393" i="1"/>
  <c r="TGM393" i="1"/>
  <c r="TGN393" i="1"/>
  <c r="TGO393" i="1"/>
  <c r="TGP393" i="1"/>
  <c r="TGQ393" i="1"/>
  <c r="TGR393" i="1"/>
  <c r="TGS393" i="1"/>
  <c r="TGT393" i="1"/>
  <c r="TGU393" i="1"/>
  <c r="TGV393" i="1"/>
  <c r="TGW393" i="1"/>
  <c r="TGX393" i="1"/>
  <c r="TGY393" i="1"/>
  <c r="TGZ393" i="1"/>
  <c r="THA393" i="1"/>
  <c r="THB393" i="1"/>
  <c r="THC393" i="1"/>
  <c r="THD393" i="1"/>
  <c r="THE393" i="1"/>
  <c r="THF393" i="1"/>
  <c r="THG393" i="1"/>
  <c r="THH393" i="1"/>
  <c r="THI393" i="1"/>
  <c r="THJ393" i="1"/>
  <c r="THK393" i="1"/>
  <c r="THL393" i="1"/>
  <c r="THM393" i="1"/>
  <c r="THN393" i="1"/>
  <c r="THO393" i="1"/>
  <c r="THP393" i="1"/>
  <c r="THQ393" i="1"/>
  <c r="THR393" i="1"/>
  <c r="THS393" i="1"/>
  <c r="THT393" i="1"/>
  <c r="THU393" i="1"/>
  <c r="THV393" i="1"/>
  <c r="THW393" i="1"/>
  <c r="THX393" i="1"/>
  <c r="THY393" i="1"/>
  <c r="THZ393" i="1"/>
  <c r="TIA393" i="1"/>
  <c r="TIB393" i="1"/>
  <c r="TIC393" i="1"/>
  <c r="TID393" i="1"/>
  <c r="TIE393" i="1"/>
  <c r="TIF393" i="1"/>
  <c r="TIG393" i="1"/>
  <c r="TIH393" i="1"/>
  <c r="TII393" i="1"/>
  <c r="TIJ393" i="1"/>
  <c r="TIK393" i="1"/>
  <c r="TIL393" i="1"/>
  <c r="TIM393" i="1"/>
  <c r="TIN393" i="1"/>
  <c r="TIO393" i="1"/>
  <c r="TIP393" i="1"/>
  <c r="TIQ393" i="1"/>
  <c r="TIR393" i="1"/>
  <c r="TIS393" i="1"/>
  <c r="TIT393" i="1"/>
  <c r="TIU393" i="1"/>
  <c r="TIV393" i="1"/>
  <c r="TIW393" i="1"/>
  <c r="TIX393" i="1"/>
  <c r="TIY393" i="1"/>
  <c r="TIZ393" i="1"/>
  <c r="TJA393" i="1"/>
  <c r="TJB393" i="1"/>
  <c r="TJC393" i="1"/>
  <c r="TJD393" i="1"/>
  <c r="TJE393" i="1"/>
  <c r="TJF393" i="1"/>
  <c r="TJG393" i="1"/>
  <c r="TJH393" i="1"/>
  <c r="TJI393" i="1"/>
  <c r="TJJ393" i="1"/>
  <c r="TJK393" i="1"/>
  <c r="TJL393" i="1"/>
  <c r="TJM393" i="1"/>
  <c r="TJN393" i="1"/>
  <c r="TJO393" i="1"/>
  <c r="TJP393" i="1"/>
  <c r="TJQ393" i="1"/>
  <c r="TJR393" i="1"/>
  <c r="TJS393" i="1"/>
  <c r="TJT393" i="1"/>
  <c r="TJU393" i="1"/>
  <c r="TJV393" i="1"/>
  <c r="TJW393" i="1"/>
  <c r="TJX393" i="1"/>
  <c r="TJY393" i="1"/>
  <c r="TJZ393" i="1"/>
  <c r="TKA393" i="1"/>
  <c r="TKB393" i="1"/>
  <c r="TKC393" i="1"/>
  <c r="TKD393" i="1"/>
  <c r="TKE393" i="1"/>
  <c r="TKF393" i="1"/>
  <c r="TKG393" i="1"/>
  <c r="TKH393" i="1"/>
  <c r="TKI393" i="1"/>
  <c r="TKJ393" i="1"/>
  <c r="TKK393" i="1"/>
  <c r="TKL393" i="1"/>
  <c r="TKM393" i="1"/>
  <c r="TKN393" i="1"/>
  <c r="TKO393" i="1"/>
  <c r="TKP393" i="1"/>
  <c r="TKQ393" i="1"/>
  <c r="TKR393" i="1"/>
  <c r="TKS393" i="1"/>
  <c r="TKT393" i="1"/>
  <c r="TKU393" i="1"/>
  <c r="TKV393" i="1"/>
  <c r="TKW393" i="1"/>
  <c r="TKX393" i="1"/>
  <c r="TKY393" i="1"/>
  <c r="TKZ393" i="1"/>
  <c r="TLA393" i="1"/>
  <c r="TLB393" i="1"/>
  <c r="TLC393" i="1"/>
  <c r="TLD393" i="1"/>
  <c r="TLE393" i="1"/>
  <c r="TLF393" i="1"/>
  <c r="TLG393" i="1"/>
  <c r="TLH393" i="1"/>
  <c r="TLI393" i="1"/>
  <c r="TLJ393" i="1"/>
  <c r="TLK393" i="1"/>
  <c r="TLL393" i="1"/>
  <c r="TLM393" i="1"/>
  <c r="TLN393" i="1"/>
  <c r="TLO393" i="1"/>
  <c r="TLP393" i="1"/>
  <c r="TLQ393" i="1"/>
  <c r="TLR393" i="1"/>
  <c r="TLS393" i="1"/>
  <c r="TLT393" i="1"/>
  <c r="TLU393" i="1"/>
  <c r="TLV393" i="1"/>
  <c r="TLW393" i="1"/>
  <c r="TLX393" i="1"/>
  <c r="TLY393" i="1"/>
  <c r="TLZ393" i="1"/>
  <c r="TMA393" i="1"/>
  <c r="TMB393" i="1"/>
  <c r="TMC393" i="1"/>
  <c r="TMD393" i="1"/>
  <c r="TME393" i="1"/>
  <c r="TMF393" i="1"/>
  <c r="TMG393" i="1"/>
  <c r="TMH393" i="1"/>
  <c r="TMI393" i="1"/>
  <c r="TMJ393" i="1"/>
  <c r="TMK393" i="1"/>
  <c r="TML393" i="1"/>
  <c r="TMM393" i="1"/>
  <c r="TMN393" i="1"/>
  <c r="TMO393" i="1"/>
  <c r="TMP393" i="1"/>
  <c r="TMQ393" i="1"/>
  <c r="TMR393" i="1"/>
  <c r="TMS393" i="1"/>
  <c r="TMT393" i="1"/>
  <c r="TMU393" i="1"/>
  <c r="TMV393" i="1"/>
  <c r="TMW393" i="1"/>
  <c r="TMX393" i="1"/>
  <c r="TMY393" i="1"/>
  <c r="TMZ393" i="1"/>
  <c r="TNA393" i="1"/>
  <c r="TNB393" i="1"/>
  <c r="TNC393" i="1"/>
  <c r="TND393" i="1"/>
  <c r="TNE393" i="1"/>
  <c r="TNF393" i="1"/>
  <c r="TNG393" i="1"/>
  <c r="TNH393" i="1"/>
  <c r="TNI393" i="1"/>
  <c r="TNJ393" i="1"/>
  <c r="TNK393" i="1"/>
  <c r="TNL393" i="1"/>
  <c r="TNM393" i="1"/>
  <c r="TNN393" i="1"/>
  <c r="TNO393" i="1"/>
  <c r="TNP393" i="1"/>
  <c r="TNQ393" i="1"/>
  <c r="TNR393" i="1"/>
  <c r="TNS393" i="1"/>
  <c r="TNT393" i="1"/>
  <c r="TNU393" i="1"/>
  <c r="TNV393" i="1"/>
  <c r="TNW393" i="1"/>
  <c r="TNX393" i="1"/>
  <c r="TNY393" i="1"/>
  <c r="TNZ393" i="1"/>
  <c r="TOA393" i="1"/>
  <c r="TOB393" i="1"/>
  <c r="TOC393" i="1"/>
  <c r="TOD393" i="1"/>
  <c r="TOE393" i="1"/>
  <c r="TOF393" i="1"/>
  <c r="TOG393" i="1"/>
  <c r="TOH393" i="1"/>
  <c r="TOI393" i="1"/>
  <c r="TOJ393" i="1"/>
  <c r="TOK393" i="1"/>
  <c r="TOL393" i="1"/>
  <c r="TOM393" i="1"/>
  <c r="TON393" i="1"/>
  <c r="TOO393" i="1"/>
  <c r="TOP393" i="1"/>
  <c r="TOQ393" i="1"/>
  <c r="TOR393" i="1"/>
  <c r="TOS393" i="1"/>
  <c r="TOT393" i="1"/>
  <c r="TOU393" i="1"/>
  <c r="TOV393" i="1"/>
  <c r="TOW393" i="1"/>
  <c r="TOX393" i="1"/>
  <c r="TOY393" i="1"/>
  <c r="TOZ393" i="1"/>
  <c r="TPA393" i="1"/>
  <c r="TPB393" i="1"/>
  <c r="TPC393" i="1"/>
  <c r="TPD393" i="1"/>
  <c r="TPE393" i="1"/>
  <c r="TPF393" i="1"/>
  <c r="TPG393" i="1"/>
  <c r="TPH393" i="1"/>
  <c r="TPI393" i="1"/>
  <c r="TPJ393" i="1"/>
  <c r="TPK393" i="1"/>
  <c r="TPL393" i="1"/>
  <c r="TPM393" i="1"/>
  <c r="TPN393" i="1"/>
  <c r="TPO393" i="1"/>
  <c r="TPP393" i="1"/>
  <c r="TPQ393" i="1"/>
  <c r="TPR393" i="1"/>
  <c r="TPS393" i="1"/>
  <c r="TPT393" i="1"/>
  <c r="TPU393" i="1"/>
  <c r="TPV393" i="1"/>
  <c r="TPW393" i="1"/>
  <c r="TPX393" i="1"/>
  <c r="TPY393" i="1"/>
  <c r="TPZ393" i="1"/>
  <c r="TQA393" i="1"/>
  <c r="TQB393" i="1"/>
  <c r="TQC393" i="1"/>
  <c r="TQD393" i="1"/>
  <c r="TQE393" i="1"/>
  <c r="TQF393" i="1"/>
  <c r="TQG393" i="1"/>
  <c r="TQH393" i="1"/>
  <c r="TQI393" i="1"/>
  <c r="TQJ393" i="1"/>
  <c r="TQK393" i="1"/>
  <c r="TQL393" i="1"/>
  <c r="TQM393" i="1"/>
  <c r="TQN393" i="1"/>
  <c r="TQO393" i="1"/>
  <c r="TQP393" i="1"/>
  <c r="TQQ393" i="1"/>
  <c r="TQR393" i="1"/>
  <c r="TQS393" i="1"/>
  <c r="TQT393" i="1"/>
  <c r="TQU393" i="1"/>
  <c r="TQV393" i="1"/>
  <c r="TQW393" i="1"/>
  <c r="TQX393" i="1"/>
  <c r="TQY393" i="1"/>
  <c r="TQZ393" i="1"/>
  <c r="TRA393" i="1"/>
  <c r="TRB393" i="1"/>
  <c r="TRC393" i="1"/>
  <c r="TRD393" i="1"/>
  <c r="TRE393" i="1"/>
  <c r="TRF393" i="1"/>
  <c r="TRG393" i="1"/>
  <c r="TRH393" i="1"/>
  <c r="TRI393" i="1"/>
  <c r="TRJ393" i="1"/>
  <c r="TRK393" i="1"/>
  <c r="TRL393" i="1"/>
  <c r="TRM393" i="1"/>
  <c r="TRN393" i="1"/>
  <c r="TRO393" i="1"/>
  <c r="TRP393" i="1"/>
  <c r="TRQ393" i="1"/>
  <c r="TRR393" i="1"/>
  <c r="TRS393" i="1"/>
  <c r="TRT393" i="1"/>
  <c r="TRU393" i="1"/>
  <c r="TRV393" i="1"/>
  <c r="TRW393" i="1"/>
  <c r="TRX393" i="1"/>
  <c r="TRY393" i="1"/>
  <c r="TRZ393" i="1"/>
  <c r="TSA393" i="1"/>
  <c r="TSB393" i="1"/>
  <c r="TSC393" i="1"/>
  <c r="TSD393" i="1"/>
  <c r="TSE393" i="1"/>
  <c r="TSF393" i="1"/>
  <c r="TSG393" i="1"/>
  <c r="TSH393" i="1"/>
  <c r="TSI393" i="1"/>
  <c r="TSJ393" i="1"/>
  <c r="TSK393" i="1"/>
  <c r="TSL393" i="1"/>
  <c r="TSM393" i="1"/>
  <c r="TSN393" i="1"/>
  <c r="TSO393" i="1"/>
  <c r="TSP393" i="1"/>
  <c r="TSQ393" i="1"/>
  <c r="TSR393" i="1"/>
  <c r="TSS393" i="1"/>
  <c r="TST393" i="1"/>
  <c r="TSU393" i="1"/>
  <c r="TSV393" i="1"/>
  <c r="TSW393" i="1"/>
  <c r="TSX393" i="1"/>
  <c r="TSY393" i="1"/>
  <c r="TSZ393" i="1"/>
  <c r="TTA393" i="1"/>
  <c r="TTB393" i="1"/>
  <c r="TTC393" i="1"/>
  <c r="TTD393" i="1"/>
  <c r="TTE393" i="1"/>
  <c r="TTF393" i="1"/>
  <c r="TTG393" i="1"/>
  <c r="TTH393" i="1"/>
  <c r="TTI393" i="1"/>
  <c r="TTJ393" i="1"/>
  <c r="TTK393" i="1"/>
  <c r="TTL393" i="1"/>
  <c r="TTM393" i="1"/>
  <c r="TTN393" i="1"/>
  <c r="TTO393" i="1"/>
  <c r="TTP393" i="1"/>
  <c r="TTQ393" i="1"/>
  <c r="TTR393" i="1"/>
  <c r="TTS393" i="1"/>
  <c r="TTT393" i="1"/>
  <c r="TTU393" i="1"/>
  <c r="TTV393" i="1"/>
  <c r="TTW393" i="1"/>
  <c r="TTX393" i="1"/>
  <c r="TTY393" i="1"/>
  <c r="TTZ393" i="1"/>
  <c r="TUA393" i="1"/>
  <c r="TUB393" i="1"/>
  <c r="TUC393" i="1"/>
  <c r="TUD393" i="1"/>
  <c r="TUE393" i="1"/>
  <c r="TUF393" i="1"/>
  <c r="TUG393" i="1"/>
  <c r="TUH393" i="1"/>
  <c r="TUI393" i="1"/>
  <c r="TUJ393" i="1"/>
  <c r="TUK393" i="1"/>
  <c r="TUL393" i="1"/>
  <c r="TUM393" i="1"/>
  <c r="TUN393" i="1"/>
  <c r="TUO393" i="1"/>
  <c r="TUP393" i="1"/>
  <c r="TUQ393" i="1"/>
  <c r="TUR393" i="1"/>
  <c r="TUS393" i="1"/>
  <c r="TUT393" i="1"/>
  <c r="TUU393" i="1"/>
  <c r="TUV393" i="1"/>
  <c r="TUW393" i="1"/>
  <c r="TUX393" i="1"/>
  <c r="TUY393" i="1"/>
  <c r="TUZ393" i="1"/>
  <c r="TVA393" i="1"/>
  <c r="TVB393" i="1"/>
  <c r="TVC393" i="1"/>
  <c r="TVD393" i="1"/>
  <c r="TVE393" i="1"/>
  <c r="TVF393" i="1"/>
  <c r="TVG393" i="1"/>
  <c r="TVH393" i="1"/>
  <c r="TVI393" i="1"/>
  <c r="TVJ393" i="1"/>
  <c r="TVK393" i="1"/>
  <c r="TVL393" i="1"/>
  <c r="TVM393" i="1"/>
  <c r="TVN393" i="1"/>
  <c r="TVO393" i="1"/>
  <c r="TVP393" i="1"/>
  <c r="TVQ393" i="1"/>
  <c r="TVR393" i="1"/>
  <c r="TVS393" i="1"/>
  <c r="TVT393" i="1"/>
  <c r="TVU393" i="1"/>
  <c r="TVV393" i="1"/>
  <c r="TVW393" i="1"/>
  <c r="TVX393" i="1"/>
  <c r="TVY393" i="1"/>
  <c r="TVZ393" i="1"/>
  <c r="TWA393" i="1"/>
  <c r="TWB393" i="1"/>
  <c r="TWC393" i="1"/>
  <c r="TWD393" i="1"/>
  <c r="TWE393" i="1"/>
  <c r="TWF393" i="1"/>
  <c r="TWG393" i="1"/>
  <c r="TWH393" i="1"/>
  <c r="TWI393" i="1"/>
  <c r="TWJ393" i="1"/>
  <c r="TWK393" i="1"/>
  <c r="TWL393" i="1"/>
  <c r="TWM393" i="1"/>
  <c r="TWN393" i="1"/>
  <c r="TWO393" i="1"/>
  <c r="TWP393" i="1"/>
  <c r="TWQ393" i="1"/>
  <c r="TWR393" i="1"/>
  <c r="TWS393" i="1"/>
  <c r="TWT393" i="1"/>
  <c r="TWU393" i="1"/>
  <c r="TWV393" i="1"/>
  <c r="TWW393" i="1"/>
  <c r="TWX393" i="1"/>
  <c r="TWY393" i="1"/>
  <c r="TWZ393" i="1"/>
  <c r="TXA393" i="1"/>
  <c r="TXB393" i="1"/>
  <c r="TXC393" i="1"/>
  <c r="TXD393" i="1"/>
  <c r="TXE393" i="1"/>
  <c r="TXF393" i="1"/>
  <c r="TXG393" i="1"/>
  <c r="TXH393" i="1"/>
  <c r="TXI393" i="1"/>
  <c r="TXJ393" i="1"/>
  <c r="TXK393" i="1"/>
  <c r="TXL393" i="1"/>
  <c r="TXM393" i="1"/>
  <c r="TXN393" i="1"/>
  <c r="TXO393" i="1"/>
  <c r="TXP393" i="1"/>
  <c r="TXQ393" i="1"/>
  <c r="TXR393" i="1"/>
  <c r="TXS393" i="1"/>
  <c r="TXT393" i="1"/>
  <c r="TXU393" i="1"/>
  <c r="TXV393" i="1"/>
  <c r="TXW393" i="1"/>
  <c r="TXX393" i="1"/>
  <c r="TXY393" i="1"/>
  <c r="TXZ393" i="1"/>
  <c r="TYA393" i="1"/>
  <c r="TYB393" i="1"/>
  <c r="TYC393" i="1"/>
  <c r="TYD393" i="1"/>
  <c r="TYE393" i="1"/>
  <c r="TYF393" i="1"/>
  <c r="TYG393" i="1"/>
  <c r="TYH393" i="1"/>
  <c r="TYI393" i="1"/>
  <c r="TYJ393" i="1"/>
  <c r="TYK393" i="1"/>
  <c r="TYL393" i="1"/>
  <c r="TYM393" i="1"/>
  <c r="TYN393" i="1"/>
  <c r="TYO393" i="1"/>
  <c r="TYP393" i="1"/>
  <c r="TYQ393" i="1"/>
  <c r="TYR393" i="1"/>
  <c r="TYS393" i="1"/>
  <c r="TYT393" i="1"/>
  <c r="TYU393" i="1"/>
  <c r="TYV393" i="1"/>
  <c r="TYW393" i="1"/>
  <c r="TYX393" i="1"/>
  <c r="TYY393" i="1"/>
  <c r="TYZ393" i="1"/>
  <c r="TZA393" i="1"/>
  <c r="TZB393" i="1"/>
  <c r="TZC393" i="1"/>
  <c r="TZD393" i="1"/>
  <c r="TZE393" i="1"/>
  <c r="TZF393" i="1"/>
  <c r="TZG393" i="1"/>
  <c r="TZH393" i="1"/>
  <c r="TZI393" i="1"/>
  <c r="TZJ393" i="1"/>
  <c r="TZK393" i="1"/>
  <c r="TZL393" i="1"/>
  <c r="TZM393" i="1"/>
  <c r="TZN393" i="1"/>
  <c r="TZO393" i="1"/>
  <c r="TZP393" i="1"/>
  <c r="TZQ393" i="1"/>
  <c r="TZR393" i="1"/>
  <c r="TZS393" i="1"/>
  <c r="TZT393" i="1"/>
  <c r="TZU393" i="1"/>
  <c r="TZV393" i="1"/>
  <c r="TZW393" i="1"/>
  <c r="TZX393" i="1"/>
  <c r="TZY393" i="1"/>
  <c r="TZZ393" i="1"/>
  <c r="UAA393" i="1"/>
  <c r="UAB393" i="1"/>
  <c r="UAC393" i="1"/>
  <c r="UAD393" i="1"/>
  <c r="UAE393" i="1"/>
  <c r="UAF393" i="1"/>
  <c r="UAG393" i="1"/>
  <c r="UAH393" i="1"/>
  <c r="UAI393" i="1"/>
  <c r="UAJ393" i="1"/>
  <c r="UAK393" i="1"/>
  <c r="UAL393" i="1"/>
  <c r="UAM393" i="1"/>
  <c r="UAN393" i="1"/>
  <c r="UAO393" i="1"/>
  <c r="UAP393" i="1"/>
  <c r="UAQ393" i="1"/>
  <c r="UAR393" i="1"/>
  <c r="UAS393" i="1"/>
  <c r="UAT393" i="1"/>
  <c r="UAU393" i="1"/>
  <c r="UAV393" i="1"/>
  <c r="UAW393" i="1"/>
  <c r="UAX393" i="1"/>
  <c r="UAY393" i="1"/>
  <c r="UAZ393" i="1"/>
  <c r="UBA393" i="1"/>
  <c r="UBB393" i="1"/>
  <c r="UBC393" i="1"/>
  <c r="UBD393" i="1"/>
  <c r="UBE393" i="1"/>
  <c r="UBF393" i="1"/>
  <c r="UBG393" i="1"/>
  <c r="UBH393" i="1"/>
  <c r="UBI393" i="1"/>
  <c r="UBJ393" i="1"/>
  <c r="UBK393" i="1"/>
  <c r="UBL393" i="1"/>
  <c r="UBM393" i="1"/>
  <c r="UBN393" i="1"/>
  <c r="UBO393" i="1"/>
  <c r="UBP393" i="1"/>
  <c r="UBQ393" i="1"/>
  <c r="UBR393" i="1"/>
  <c r="UBS393" i="1"/>
  <c r="UBT393" i="1"/>
  <c r="UBU393" i="1"/>
  <c r="UBV393" i="1"/>
  <c r="UBW393" i="1"/>
  <c r="UBX393" i="1"/>
  <c r="UBY393" i="1"/>
  <c r="UBZ393" i="1"/>
  <c r="UCA393" i="1"/>
  <c r="UCB393" i="1"/>
  <c r="UCC393" i="1"/>
  <c r="UCD393" i="1"/>
  <c r="UCE393" i="1"/>
  <c r="UCF393" i="1"/>
  <c r="UCG393" i="1"/>
  <c r="UCH393" i="1"/>
  <c r="UCI393" i="1"/>
  <c r="UCJ393" i="1"/>
  <c r="UCK393" i="1"/>
  <c r="UCL393" i="1"/>
  <c r="UCM393" i="1"/>
  <c r="UCN393" i="1"/>
  <c r="UCO393" i="1"/>
  <c r="UCP393" i="1"/>
  <c r="UCQ393" i="1"/>
  <c r="UCR393" i="1"/>
  <c r="UCS393" i="1"/>
  <c r="UCT393" i="1"/>
  <c r="UCU393" i="1"/>
  <c r="UCV393" i="1"/>
  <c r="UCW393" i="1"/>
  <c r="UCX393" i="1"/>
  <c r="UCY393" i="1"/>
  <c r="UCZ393" i="1"/>
  <c r="UDA393" i="1"/>
  <c r="UDB393" i="1"/>
  <c r="UDC393" i="1"/>
  <c r="UDD393" i="1"/>
  <c r="UDE393" i="1"/>
  <c r="UDF393" i="1"/>
  <c r="UDG393" i="1"/>
  <c r="UDH393" i="1"/>
  <c r="UDI393" i="1"/>
  <c r="UDJ393" i="1"/>
  <c r="UDK393" i="1"/>
  <c r="UDL393" i="1"/>
  <c r="UDM393" i="1"/>
  <c r="UDN393" i="1"/>
  <c r="UDO393" i="1"/>
  <c r="UDP393" i="1"/>
  <c r="UDQ393" i="1"/>
  <c r="UDR393" i="1"/>
  <c r="UDS393" i="1"/>
  <c r="UDT393" i="1"/>
  <c r="UDU393" i="1"/>
  <c r="UDV393" i="1"/>
  <c r="UDW393" i="1"/>
  <c r="UDX393" i="1"/>
  <c r="UDY393" i="1"/>
  <c r="UDZ393" i="1"/>
  <c r="UEA393" i="1"/>
  <c r="UEB393" i="1"/>
  <c r="UEC393" i="1"/>
  <c r="UED393" i="1"/>
  <c r="UEE393" i="1"/>
  <c r="UEF393" i="1"/>
  <c r="UEG393" i="1"/>
  <c r="UEH393" i="1"/>
  <c r="UEI393" i="1"/>
  <c r="UEJ393" i="1"/>
  <c r="UEK393" i="1"/>
  <c r="UEL393" i="1"/>
  <c r="UEM393" i="1"/>
  <c r="UEN393" i="1"/>
  <c r="UEO393" i="1"/>
  <c r="UEP393" i="1"/>
  <c r="UEQ393" i="1"/>
  <c r="UER393" i="1"/>
  <c r="UES393" i="1"/>
  <c r="UET393" i="1"/>
  <c r="UEU393" i="1"/>
  <c r="UEV393" i="1"/>
  <c r="UEW393" i="1"/>
  <c r="UEX393" i="1"/>
  <c r="UEY393" i="1"/>
  <c r="UEZ393" i="1"/>
  <c r="UFA393" i="1"/>
  <c r="UFB393" i="1"/>
  <c r="UFC393" i="1"/>
  <c r="UFD393" i="1"/>
  <c r="UFE393" i="1"/>
  <c r="UFF393" i="1"/>
  <c r="UFG393" i="1"/>
  <c r="UFH393" i="1"/>
  <c r="UFI393" i="1"/>
  <c r="UFJ393" i="1"/>
  <c r="UFK393" i="1"/>
  <c r="UFL393" i="1"/>
  <c r="UFM393" i="1"/>
  <c r="UFN393" i="1"/>
  <c r="UFO393" i="1"/>
  <c r="UFP393" i="1"/>
  <c r="UFQ393" i="1"/>
  <c r="UFR393" i="1"/>
  <c r="UFS393" i="1"/>
  <c r="UFT393" i="1"/>
  <c r="UFU393" i="1"/>
  <c r="UFV393" i="1"/>
  <c r="UFW393" i="1"/>
  <c r="UFX393" i="1"/>
  <c r="UFY393" i="1"/>
  <c r="UFZ393" i="1"/>
  <c r="UGA393" i="1"/>
  <c r="UGB393" i="1"/>
  <c r="UGC393" i="1"/>
  <c r="UGD393" i="1"/>
  <c r="UGE393" i="1"/>
  <c r="UGF393" i="1"/>
  <c r="UGG393" i="1"/>
  <c r="UGH393" i="1"/>
  <c r="UGI393" i="1"/>
  <c r="UGJ393" i="1"/>
  <c r="UGK393" i="1"/>
  <c r="UGL393" i="1"/>
  <c r="UGM393" i="1"/>
  <c r="UGN393" i="1"/>
  <c r="UGO393" i="1"/>
  <c r="UGP393" i="1"/>
  <c r="UGQ393" i="1"/>
  <c r="UGR393" i="1"/>
  <c r="UGS393" i="1"/>
  <c r="UGT393" i="1"/>
  <c r="UGU393" i="1"/>
  <c r="UGV393" i="1"/>
  <c r="UGW393" i="1"/>
  <c r="UGX393" i="1"/>
  <c r="UGY393" i="1"/>
  <c r="UGZ393" i="1"/>
  <c r="UHA393" i="1"/>
  <c r="UHB393" i="1"/>
  <c r="UHC393" i="1"/>
  <c r="UHD393" i="1"/>
  <c r="UHE393" i="1"/>
  <c r="UHF393" i="1"/>
  <c r="UHG393" i="1"/>
  <c r="UHH393" i="1"/>
  <c r="UHI393" i="1"/>
  <c r="UHJ393" i="1"/>
  <c r="UHK393" i="1"/>
  <c r="UHL393" i="1"/>
  <c r="UHM393" i="1"/>
  <c r="UHN393" i="1"/>
  <c r="UHO393" i="1"/>
  <c r="UHP393" i="1"/>
  <c r="UHQ393" i="1"/>
  <c r="UHR393" i="1"/>
  <c r="UHS393" i="1"/>
  <c r="UHT393" i="1"/>
  <c r="UHU393" i="1"/>
  <c r="UHV393" i="1"/>
  <c r="UHW393" i="1"/>
  <c r="UHX393" i="1"/>
  <c r="UHY393" i="1"/>
  <c r="UHZ393" i="1"/>
  <c r="UIA393" i="1"/>
  <c r="UIB393" i="1"/>
  <c r="UIC393" i="1"/>
  <c r="UID393" i="1"/>
  <c r="UIE393" i="1"/>
  <c r="UIF393" i="1"/>
  <c r="UIG393" i="1"/>
  <c r="UIH393" i="1"/>
  <c r="UII393" i="1"/>
  <c r="UIJ393" i="1"/>
  <c r="UIK393" i="1"/>
  <c r="UIL393" i="1"/>
  <c r="UIM393" i="1"/>
  <c r="UIN393" i="1"/>
  <c r="UIO393" i="1"/>
  <c r="UIP393" i="1"/>
  <c r="UIQ393" i="1"/>
  <c r="UIR393" i="1"/>
  <c r="UIS393" i="1"/>
  <c r="UIT393" i="1"/>
  <c r="UIU393" i="1"/>
  <c r="UIV393" i="1"/>
  <c r="UIW393" i="1"/>
  <c r="UIX393" i="1"/>
  <c r="UIY393" i="1"/>
  <c r="UIZ393" i="1"/>
  <c r="UJA393" i="1"/>
  <c r="UJB393" i="1"/>
  <c r="UJC393" i="1"/>
  <c r="UJD393" i="1"/>
  <c r="UJE393" i="1"/>
  <c r="UJF393" i="1"/>
  <c r="UJG393" i="1"/>
  <c r="UJH393" i="1"/>
  <c r="UJI393" i="1"/>
  <c r="UJJ393" i="1"/>
  <c r="UJK393" i="1"/>
  <c r="UJL393" i="1"/>
  <c r="UJM393" i="1"/>
  <c r="UJN393" i="1"/>
  <c r="UJO393" i="1"/>
  <c r="UJP393" i="1"/>
  <c r="UJQ393" i="1"/>
  <c r="UJR393" i="1"/>
  <c r="UJS393" i="1"/>
  <c r="UJT393" i="1"/>
  <c r="UJU393" i="1"/>
  <c r="UJV393" i="1"/>
  <c r="UJW393" i="1"/>
  <c r="UJX393" i="1"/>
  <c r="UJY393" i="1"/>
  <c r="UJZ393" i="1"/>
  <c r="UKA393" i="1"/>
  <c r="UKB393" i="1"/>
  <c r="UKC393" i="1"/>
  <c r="UKD393" i="1"/>
  <c r="UKE393" i="1"/>
  <c r="UKF393" i="1"/>
  <c r="UKG393" i="1"/>
  <c r="UKH393" i="1"/>
  <c r="UKI393" i="1"/>
  <c r="UKJ393" i="1"/>
  <c r="UKK393" i="1"/>
  <c r="UKL393" i="1"/>
  <c r="UKM393" i="1"/>
  <c r="UKN393" i="1"/>
  <c r="UKO393" i="1"/>
  <c r="UKP393" i="1"/>
  <c r="UKQ393" i="1"/>
  <c r="UKR393" i="1"/>
  <c r="UKS393" i="1"/>
  <c r="UKT393" i="1"/>
  <c r="UKU393" i="1"/>
  <c r="UKV393" i="1"/>
  <c r="UKW393" i="1"/>
  <c r="UKX393" i="1"/>
  <c r="UKY393" i="1"/>
  <c r="UKZ393" i="1"/>
  <c r="ULA393" i="1"/>
  <c r="ULB393" i="1"/>
  <c r="ULC393" i="1"/>
  <c r="ULD393" i="1"/>
  <c r="ULE393" i="1"/>
  <c r="ULF393" i="1"/>
  <c r="ULG393" i="1"/>
  <c r="ULH393" i="1"/>
  <c r="ULI393" i="1"/>
  <c r="ULJ393" i="1"/>
  <c r="ULK393" i="1"/>
  <c r="ULL393" i="1"/>
  <c r="ULM393" i="1"/>
  <c r="ULN393" i="1"/>
  <c r="ULO393" i="1"/>
  <c r="ULP393" i="1"/>
  <c r="ULQ393" i="1"/>
  <c r="ULR393" i="1"/>
  <c r="ULS393" i="1"/>
  <c r="ULT393" i="1"/>
  <c r="ULU393" i="1"/>
  <c r="ULV393" i="1"/>
  <c r="ULW393" i="1"/>
  <c r="ULX393" i="1"/>
  <c r="ULY393" i="1"/>
  <c r="ULZ393" i="1"/>
  <c r="UMA393" i="1"/>
  <c r="UMB393" i="1"/>
  <c r="UMC393" i="1"/>
  <c r="UMD393" i="1"/>
  <c r="UME393" i="1"/>
  <c r="UMF393" i="1"/>
  <c r="UMG393" i="1"/>
  <c r="UMH393" i="1"/>
  <c r="UMI393" i="1"/>
  <c r="UMJ393" i="1"/>
  <c r="UMK393" i="1"/>
  <c r="UML393" i="1"/>
  <c r="UMM393" i="1"/>
  <c r="UMN393" i="1"/>
  <c r="UMO393" i="1"/>
  <c r="UMP393" i="1"/>
  <c r="UMQ393" i="1"/>
  <c r="UMR393" i="1"/>
  <c r="UMS393" i="1"/>
  <c r="UMT393" i="1"/>
  <c r="UMU393" i="1"/>
  <c r="UMV393" i="1"/>
  <c r="UMW393" i="1"/>
  <c r="UMX393" i="1"/>
  <c r="UMY393" i="1"/>
  <c r="UMZ393" i="1"/>
  <c r="UNA393" i="1"/>
  <c r="UNB393" i="1"/>
  <c r="UNC393" i="1"/>
  <c r="UND393" i="1"/>
  <c r="UNE393" i="1"/>
  <c r="UNF393" i="1"/>
  <c r="UNG393" i="1"/>
  <c r="UNH393" i="1"/>
  <c r="UNI393" i="1"/>
  <c r="UNJ393" i="1"/>
  <c r="UNK393" i="1"/>
  <c r="UNL393" i="1"/>
  <c r="UNM393" i="1"/>
  <c r="UNN393" i="1"/>
  <c r="UNO393" i="1"/>
  <c r="UNP393" i="1"/>
  <c r="UNQ393" i="1"/>
  <c r="UNR393" i="1"/>
  <c r="UNS393" i="1"/>
  <c r="UNT393" i="1"/>
  <c r="UNU393" i="1"/>
  <c r="UNV393" i="1"/>
  <c r="UNW393" i="1"/>
  <c r="UNX393" i="1"/>
  <c r="UNY393" i="1"/>
  <c r="UNZ393" i="1"/>
  <c r="UOA393" i="1"/>
  <c r="UOB393" i="1"/>
  <c r="UOC393" i="1"/>
  <c r="UOD393" i="1"/>
  <c r="UOE393" i="1"/>
  <c r="UOF393" i="1"/>
  <c r="UOG393" i="1"/>
  <c r="UOH393" i="1"/>
  <c r="UOI393" i="1"/>
  <c r="UOJ393" i="1"/>
  <c r="UOK393" i="1"/>
  <c r="UOL393" i="1"/>
  <c r="UOM393" i="1"/>
  <c r="UON393" i="1"/>
  <c r="UOO393" i="1"/>
  <c r="UOP393" i="1"/>
  <c r="UOQ393" i="1"/>
  <c r="UOR393" i="1"/>
  <c r="UOS393" i="1"/>
  <c r="UOT393" i="1"/>
  <c r="UOU393" i="1"/>
  <c r="UOV393" i="1"/>
  <c r="UOW393" i="1"/>
  <c r="UOX393" i="1"/>
  <c r="UOY393" i="1"/>
  <c r="UOZ393" i="1"/>
  <c r="UPA393" i="1"/>
  <c r="UPB393" i="1"/>
  <c r="UPC393" i="1"/>
  <c r="UPD393" i="1"/>
  <c r="UPE393" i="1"/>
  <c r="UPF393" i="1"/>
  <c r="UPG393" i="1"/>
  <c r="UPH393" i="1"/>
  <c r="UPI393" i="1"/>
  <c r="UPJ393" i="1"/>
  <c r="UPK393" i="1"/>
  <c r="UPL393" i="1"/>
  <c r="UPM393" i="1"/>
  <c r="UPN393" i="1"/>
  <c r="UPO393" i="1"/>
  <c r="UPP393" i="1"/>
  <c r="UPQ393" i="1"/>
  <c r="UPR393" i="1"/>
  <c r="UPS393" i="1"/>
  <c r="UPT393" i="1"/>
  <c r="UPU393" i="1"/>
  <c r="UPV393" i="1"/>
  <c r="UPW393" i="1"/>
  <c r="UPX393" i="1"/>
  <c r="UPY393" i="1"/>
  <c r="UPZ393" i="1"/>
  <c r="UQA393" i="1"/>
  <c r="UQB393" i="1"/>
  <c r="UQC393" i="1"/>
  <c r="UQD393" i="1"/>
  <c r="UQE393" i="1"/>
  <c r="UQF393" i="1"/>
  <c r="UQG393" i="1"/>
  <c r="UQH393" i="1"/>
  <c r="UQI393" i="1"/>
  <c r="UQJ393" i="1"/>
  <c r="UQK393" i="1"/>
  <c r="UQL393" i="1"/>
  <c r="UQM393" i="1"/>
  <c r="UQN393" i="1"/>
  <c r="UQO393" i="1"/>
  <c r="UQP393" i="1"/>
  <c r="UQQ393" i="1"/>
  <c r="UQR393" i="1"/>
  <c r="UQS393" i="1"/>
  <c r="UQT393" i="1"/>
  <c r="UQU393" i="1"/>
  <c r="UQV393" i="1"/>
  <c r="UQW393" i="1"/>
  <c r="UQX393" i="1"/>
  <c r="UQY393" i="1"/>
  <c r="UQZ393" i="1"/>
  <c r="URA393" i="1"/>
  <c r="URB393" i="1"/>
  <c r="URC393" i="1"/>
  <c r="URD393" i="1"/>
  <c r="URE393" i="1"/>
  <c r="URF393" i="1"/>
  <c r="URG393" i="1"/>
  <c r="URH393" i="1"/>
  <c r="URI393" i="1"/>
  <c r="URJ393" i="1"/>
  <c r="URK393" i="1"/>
  <c r="URL393" i="1"/>
  <c r="URM393" i="1"/>
  <c r="URN393" i="1"/>
  <c r="URO393" i="1"/>
  <c r="URP393" i="1"/>
  <c r="URQ393" i="1"/>
  <c r="URR393" i="1"/>
  <c r="URS393" i="1"/>
  <c r="URT393" i="1"/>
  <c r="URU393" i="1"/>
  <c r="URV393" i="1"/>
  <c r="URW393" i="1"/>
  <c r="URX393" i="1"/>
  <c r="URY393" i="1"/>
  <c r="URZ393" i="1"/>
  <c r="USA393" i="1"/>
  <c r="USB393" i="1"/>
  <c r="USC393" i="1"/>
  <c r="USD393" i="1"/>
  <c r="USE393" i="1"/>
  <c r="USF393" i="1"/>
  <c r="USG393" i="1"/>
  <c r="USH393" i="1"/>
  <c r="USI393" i="1"/>
  <c r="USJ393" i="1"/>
  <c r="USK393" i="1"/>
  <c r="USL393" i="1"/>
  <c r="USM393" i="1"/>
  <c r="USN393" i="1"/>
  <c r="USO393" i="1"/>
  <c r="USP393" i="1"/>
  <c r="USQ393" i="1"/>
  <c r="USR393" i="1"/>
  <c r="USS393" i="1"/>
  <c r="UST393" i="1"/>
  <c r="USU393" i="1"/>
  <c r="USV393" i="1"/>
  <c r="USW393" i="1"/>
  <c r="USX393" i="1"/>
  <c r="USY393" i="1"/>
  <c r="USZ393" i="1"/>
  <c r="UTA393" i="1"/>
  <c r="UTB393" i="1"/>
  <c r="UTC393" i="1"/>
  <c r="UTD393" i="1"/>
  <c r="UTE393" i="1"/>
  <c r="UTF393" i="1"/>
  <c r="UTG393" i="1"/>
  <c r="UTH393" i="1"/>
  <c r="UTI393" i="1"/>
  <c r="UTJ393" i="1"/>
  <c r="UTK393" i="1"/>
  <c r="UTL393" i="1"/>
  <c r="UTM393" i="1"/>
  <c r="UTN393" i="1"/>
  <c r="UTO393" i="1"/>
  <c r="UTP393" i="1"/>
  <c r="UTQ393" i="1"/>
  <c r="UTR393" i="1"/>
  <c r="UTS393" i="1"/>
  <c r="UTT393" i="1"/>
  <c r="UTU393" i="1"/>
  <c r="UTV393" i="1"/>
  <c r="UTW393" i="1"/>
  <c r="UTX393" i="1"/>
  <c r="UTY393" i="1"/>
  <c r="UTZ393" i="1"/>
  <c r="UUA393" i="1"/>
  <c r="UUB393" i="1"/>
  <c r="UUC393" i="1"/>
  <c r="UUD393" i="1"/>
  <c r="UUE393" i="1"/>
  <c r="UUF393" i="1"/>
  <c r="UUG393" i="1"/>
  <c r="UUH393" i="1"/>
  <c r="UUI393" i="1"/>
  <c r="UUJ393" i="1"/>
  <c r="UUK393" i="1"/>
  <c r="UUL393" i="1"/>
  <c r="UUM393" i="1"/>
  <c r="UUN393" i="1"/>
  <c r="UUO393" i="1"/>
  <c r="UUP393" i="1"/>
  <c r="UUQ393" i="1"/>
  <c r="UUR393" i="1"/>
  <c r="UUS393" i="1"/>
  <c r="UUT393" i="1"/>
  <c r="UUU393" i="1"/>
  <c r="UUV393" i="1"/>
  <c r="UUW393" i="1"/>
  <c r="UUX393" i="1"/>
  <c r="UUY393" i="1"/>
  <c r="UUZ393" i="1"/>
  <c r="UVA393" i="1"/>
  <c r="UVB393" i="1"/>
  <c r="UVC393" i="1"/>
  <c r="UVD393" i="1"/>
  <c r="UVE393" i="1"/>
  <c r="UVF393" i="1"/>
  <c r="UVG393" i="1"/>
  <c r="UVH393" i="1"/>
  <c r="UVI393" i="1"/>
  <c r="UVJ393" i="1"/>
  <c r="UVK393" i="1"/>
  <c r="UVL393" i="1"/>
  <c r="UVM393" i="1"/>
  <c r="UVN393" i="1"/>
  <c r="UVO393" i="1"/>
  <c r="UVP393" i="1"/>
  <c r="UVQ393" i="1"/>
  <c r="UVR393" i="1"/>
  <c r="UVS393" i="1"/>
  <c r="UVT393" i="1"/>
  <c r="UVU393" i="1"/>
  <c r="UVV393" i="1"/>
  <c r="UVW393" i="1"/>
  <c r="UVX393" i="1"/>
  <c r="UVY393" i="1"/>
  <c r="UVZ393" i="1"/>
  <c r="UWA393" i="1"/>
  <c r="UWB393" i="1"/>
  <c r="UWC393" i="1"/>
  <c r="UWD393" i="1"/>
  <c r="UWE393" i="1"/>
  <c r="UWF393" i="1"/>
  <c r="UWG393" i="1"/>
  <c r="UWH393" i="1"/>
  <c r="UWI393" i="1"/>
  <c r="UWJ393" i="1"/>
  <c r="UWK393" i="1"/>
  <c r="UWL393" i="1"/>
  <c r="UWM393" i="1"/>
  <c r="UWN393" i="1"/>
  <c r="UWO393" i="1"/>
  <c r="UWP393" i="1"/>
  <c r="UWQ393" i="1"/>
  <c r="UWR393" i="1"/>
  <c r="UWS393" i="1"/>
  <c r="UWT393" i="1"/>
  <c r="UWU393" i="1"/>
  <c r="UWV393" i="1"/>
  <c r="UWW393" i="1"/>
  <c r="UWX393" i="1"/>
  <c r="UWY393" i="1"/>
  <c r="UWZ393" i="1"/>
  <c r="UXA393" i="1"/>
  <c r="UXB393" i="1"/>
  <c r="UXC393" i="1"/>
  <c r="UXD393" i="1"/>
  <c r="UXE393" i="1"/>
  <c r="UXF393" i="1"/>
  <c r="UXG393" i="1"/>
  <c r="UXH393" i="1"/>
  <c r="UXI393" i="1"/>
  <c r="UXJ393" i="1"/>
  <c r="UXK393" i="1"/>
  <c r="UXL393" i="1"/>
  <c r="UXM393" i="1"/>
  <c r="UXN393" i="1"/>
  <c r="UXO393" i="1"/>
  <c r="UXP393" i="1"/>
  <c r="UXQ393" i="1"/>
  <c r="UXR393" i="1"/>
  <c r="UXS393" i="1"/>
  <c r="UXT393" i="1"/>
  <c r="UXU393" i="1"/>
  <c r="UXV393" i="1"/>
  <c r="UXW393" i="1"/>
  <c r="UXX393" i="1"/>
  <c r="UXY393" i="1"/>
  <c r="UXZ393" i="1"/>
  <c r="UYA393" i="1"/>
  <c r="UYB393" i="1"/>
  <c r="UYC393" i="1"/>
  <c r="UYD393" i="1"/>
  <c r="UYE393" i="1"/>
  <c r="UYF393" i="1"/>
  <c r="UYG393" i="1"/>
  <c r="UYH393" i="1"/>
  <c r="UYI393" i="1"/>
  <c r="UYJ393" i="1"/>
  <c r="UYK393" i="1"/>
  <c r="UYL393" i="1"/>
  <c r="UYM393" i="1"/>
  <c r="UYN393" i="1"/>
  <c r="UYO393" i="1"/>
  <c r="UYP393" i="1"/>
  <c r="UYQ393" i="1"/>
  <c r="UYR393" i="1"/>
  <c r="UYS393" i="1"/>
  <c r="UYT393" i="1"/>
  <c r="UYU393" i="1"/>
  <c r="UYV393" i="1"/>
  <c r="UYW393" i="1"/>
  <c r="UYX393" i="1"/>
  <c r="UYY393" i="1"/>
  <c r="UYZ393" i="1"/>
  <c r="UZA393" i="1"/>
  <c r="UZB393" i="1"/>
  <c r="UZC393" i="1"/>
  <c r="UZD393" i="1"/>
  <c r="UZE393" i="1"/>
  <c r="UZF393" i="1"/>
  <c r="UZG393" i="1"/>
  <c r="UZH393" i="1"/>
  <c r="UZI393" i="1"/>
  <c r="UZJ393" i="1"/>
  <c r="UZK393" i="1"/>
  <c r="UZL393" i="1"/>
  <c r="UZM393" i="1"/>
  <c r="UZN393" i="1"/>
  <c r="UZO393" i="1"/>
  <c r="UZP393" i="1"/>
  <c r="UZQ393" i="1"/>
  <c r="UZR393" i="1"/>
  <c r="UZS393" i="1"/>
  <c r="UZT393" i="1"/>
  <c r="UZU393" i="1"/>
  <c r="UZV393" i="1"/>
  <c r="UZW393" i="1"/>
  <c r="UZX393" i="1"/>
  <c r="UZY393" i="1"/>
  <c r="UZZ393" i="1"/>
  <c r="VAA393" i="1"/>
  <c r="VAB393" i="1"/>
  <c r="VAC393" i="1"/>
  <c r="VAD393" i="1"/>
  <c r="VAE393" i="1"/>
  <c r="VAF393" i="1"/>
  <c r="VAG393" i="1"/>
  <c r="VAH393" i="1"/>
  <c r="VAI393" i="1"/>
  <c r="VAJ393" i="1"/>
  <c r="VAK393" i="1"/>
  <c r="VAL393" i="1"/>
  <c r="VAM393" i="1"/>
  <c r="VAN393" i="1"/>
  <c r="VAO393" i="1"/>
  <c r="VAP393" i="1"/>
  <c r="VAQ393" i="1"/>
  <c r="VAR393" i="1"/>
  <c r="VAS393" i="1"/>
  <c r="VAT393" i="1"/>
  <c r="VAU393" i="1"/>
  <c r="VAV393" i="1"/>
  <c r="VAW393" i="1"/>
  <c r="VAX393" i="1"/>
  <c r="VAY393" i="1"/>
  <c r="VAZ393" i="1"/>
  <c r="VBA393" i="1"/>
  <c r="VBB393" i="1"/>
  <c r="VBC393" i="1"/>
  <c r="VBD393" i="1"/>
  <c r="VBE393" i="1"/>
  <c r="VBF393" i="1"/>
  <c r="VBG393" i="1"/>
  <c r="VBH393" i="1"/>
  <c r="VBI393" i="1"/>
  <c r="VBJ393" i="1"/>
  <c r="VBK393" i="1"/>
  <c r="VBL393" i="1"/>
  <c r="VBM393" i="1"/>
  <c r="VBN393" i="1"/>
  <c r="VBO393" i="1"/>
  <c r="VBP393" i="1"/>
  <c r="VBQ393" i="1"/>
  <c r="VBR393" i="1"/>
  <c r="VBS393" i="1"/>
  <c r="VBT393" i="1"/>
  <c r="VBU393" i="1"/>
  <c r="VBV393" i="1"/>
  <c r="VBW393" i="1"/>
  <c r="VBX393" i="1"/>
  <c r="VBY393" i="1"/>
  <c r="VBZ393" i="1"/>
  <c r="VCA393" i="1"/>
  <c r="VCB393" i="1"/>
  <c r="VCC393" i="1"/>
  <c r="VCD393" i="1"/>
  <c r="VCE393" i="1"/>
  <c r="VCF393" i="1"/>
  <c r="VCG393" i="1"/>
  <c r="VCH393" i="1"/>
  <c r="VCI393" i="1"/>
  <c r="VCJ393" i="1"/>
  <c r="VCK393" i="1"/>
  <c r="VCL393" i="1"/>
  <c r="VCM393" i="1"/>
  <c r="VCN393" i="1"/>
  <c r="VCO393" i="1"/>
  <c r="VCP393" i="1"/>
  <c r="VCQ393" i="1"/>
  <c r="VCR393" i="1"/>
  <c r="VCS393" i="1"/>
  <c r="VCT393" i="1"/>
  <c r="VCU393" i="1"/>
  <c r="VCV393" i="1"/>
  <c r="VCW393" i="1"/>
  <c r="VCX393" i="1"/>
  <c r="VCY393" i="1"/>
  <c r="VCZ393" i="1"/>
  <c r="VDA393" i="1"/>
  <c r="VDB393" i="1"/>
  <c r="VDC393" i="1"/>
  <c r="VDD393" i="1"/>
  <c r="VDE393" i="1"/>
  <c r="VDF393" i="1"/>
  <c r="VDG393" i="1"/>
  <c r="VDH393" i="1"/>
  <c r="VDI393" i="1"/>
  <c r="VDJ393" i="1"/>
  <c r="VDK393" i="1"/>
  <c r="VDL393" i="1"/>
  <c r="VDM393" i="1"/>
  <c r="VDN393" i="1"/>
  <c r="VDO393" i="1"/>
  <c r="VDP393" i="1"/>
  <c r="VDQ393" i="1"/>
  <c r="VDR393" i="1"/>
  <c r="VDS393" i="1"/>
  <c r="VDT393" i="1"/>
  <c r="VDU393" i="1"/>
  <c r="VDV393" i="1"/>
  <c r="VDW393" i="1"/>
  <c r="VDX393" i="1"/>
  <c r="VDY393" i="1"/>
  <c r="VDZ393" i="1"/>
  <c r="VEA393" i="1"/>
  <c r="VEB393" i="1"/>
  <c r="VEC393" i="1"/>
  <c r="VED393" i="1"/>
  <c r="VEE393" i="1"/>
  <c r="VEF393" i="1"/>
  <c r="VEG393" i="1"/>
  <c r="VEH393" i="1"/>
  <c r="VEI393" i="1"/>
  <c r="VEJ393" i="1"/>
  <c r="VEK393" i="1"/>
  <c r="VEL393" i="1"/>
  <c r="VEM393" i="1"/>
  <c r="VEN393" i="1"/>
  <c r="VEO393" i="1"/>
  <c r="VEP393" i="1"/>
  <c r="VEQ393" i="1"/>
  <c r="VER393" i="1"/>
  <c r="VES393" i="1"/>
  <c r="VET393" i="1"/>
  <c r="VEU393" i="1"/>
  <c r="VEV393" i="1"/>
  <c r="VEW393" i="1"/>
  <c r="VEX393" i="1"/>
  <c r="VEY393" i="1"/>
  <c r="VEZ393" i="1"/>
  <c r="VFA393" i="1"/>
  <c r="VFB393" i="1"/>
  <c r="VFC393" i="1"/>
  <c r="VFD393" i="1"/>
  <c r="VFE393" i="1"/>
  <c r="VFF393" i="1"/>
  <c r="VFG393" i="1"/>
  <c r="VFH393" i="1"/>
  <c r="VFI393" i="1"/>
  <c r="VFJ393" i="1"/>
  <c r="VFK393" i="1"/>
  <c r="VFL393" i="1"/>
  <c r="VFM393" i="1"/>
  <c r="VFN393" i="1"/>
  <c r="VFO393" i="1"/>
  <c r="VFP393" i="1"/>
  <c r="VFQ393" i="1"/>
  <c r="VFR393" i="1"/>
  <c r="VFS393" i="1"/>
  <c r="VFT393" i="1"/>
  <c r="VFU393" i="1"/>
  <c r="VFV393" i="1"/>
  <c r="VFW393" i="1"/>
  <c r="VFX393" i="1"/>
  <c r="VFY393" i="1"/>
  <c r="VFZ393" i="1"/>
  <c r="VGA393" i="1"/>
  <c r="VGB393" i="1"/>
  <c r="VGC393" i="1"/>
  <c r="VGD393" i="1"/>
  <c r="VGE393" i="1"/>
  <c r="VGF393" i="1"/>
  <c r="VGG393" i="1"/>
  <c r="VGH393" i="1"/>
  <c r="VGI393" i="1"/>
  <c r="VGJ393" i="1"/>
  <c r="VGK393" i="1"/>
  <c r="VGL393" i="1"/>
  <c r="VGM393" i="1"/>
  <c r="VGN393" i="1"/>
  <c r="VGO393" i="1"/>
  <c r="VGP393" i="1"/>
  <c r="VGQ393" i="1"/>
  <c r="VGR393" i="1"/>
  <c r="VGS393" i="1"/>
  <c r="VGT393" i="1"/>
  <c r="VGU393" i="1"/>
  <c r="VGV393" i="1"/>
  <c r="VGW393" i="1"/>
  <c r="VGX393" i="1"/>
  <c r="VGY393" i="1"/>
  <c r="VGZ393" i="1"/>
  <c r="VHA393" i="1"/>
  <c r="VHB393" i="1"/>
  <c r="VHC393" i="1"/>
  <c r="VHD393" i="1"/>
  <c r="VHE393" i="1"/>
  <c r="VHF393" i="1"/>
  <c r="VHG393" i="1"/>
  <c r="VHH393" i="1"/>
  <c r="VHI393" i="1"/>
  <c r="VHJ393" i="1"/>
  <c r="VHK393" i="1"/>
  <c r="VHL393" i="1"/>
  <c r="VHM393" i="1"/>
  <c r="VHN393" i="1"/>
  <c r="VHO393" i="1"/>
  <c r="VHP393" i="1"/>
  <c r="VHQ393" i="1"/>
  <c r="VHR393" i="1"/>
  <c r="VHS393" i="1"/>
  <c r="VHT393" i="1"/>
  <c r="VHU393" i="1"/>
  <c r="VHV393" i="1"/>
  <c r="VHW393" i="1"/>
  <c r="VHX393" i="1"/>
  <c r="VHY393" i="1"/>
  <c r="VHZ393" i="1"/>
  <c r="VIA393" i="1"/>
  <c r="VIB393" i="1"/>
  <c r="VIC393" i="1"/>
  <c r="VID393" i="1"/>
  <c r="VIE393" i="1"/>
  <c r="VIF393" i="1"/>
  <c r="VIG393" i="1"/>
  <c r="VIH393" i="1"/>
  <c r="VII393" i="1"/>
  <c r="VIJ393" i="1"/>
  <c r="VIK393" i="1"/>
  <c r="VIL393" i="1"/>
  <c r="VIM393" i="1"/>
  <c r="VIN393" i="1"/>
  <c r="VIO393" i="1"/>
  <c r="VIP393" i="1"/>
  <c r="VIQ393" i="1"/>
  <c r="VIR393" i="1"/>
  <c r="VIS393" i="1"/>
  <c r="VIT393" i="1"/>
  <c r="VIU393" i="1"/>
  <c r="VIV393" i="1"/>
  <c r="VIW393" i="1"/>
  <c r="VIX393" i="1"/>
  <c r="VIY393" i="1"/>
  <c r="VIZ393" i="1"/>
  <c r="VJA393" i="1"/>
  <c r="VJB393" i="1"/>
  <c r="VJC393" i="1"/>
  <c r="VJD393" i="1"/>
  <c r="VJE393" i="1"/>
  <c r="VJF393" i="1"/>
  <c r="VJG393" i="1"/>
  <c r="VJH393" i="1"/>
  <c r="VJI393" i="1"/>
  <c r="VJJ393" i="1"/>
  <c r="VJK393" i="1"/>
  <c r="VJL393" i="1"/>
  <c r="VJM393" i="1"/>
  <c r="VJN393" i="1"/>
  <c r="VJO393" i="1"/>
  <c r="VJP393" i="1"/>
  <c r="VJQ393" i="1"/>
  <c r="VJR393" i="1"/>
  <c r="VJS393" i="1"/>
  <c r="VJT393" i="1"/>
  <c r="VJU393" i="1"/>
  <c r="VJV393" i="1"/>
  <c r="VJW393" i="1"/>
  <c r="VJX393" i="1"/>
  <c r="VJY393" i="1"/>
  <c r="VJZ393" i="1"/>
  <c r="VKA393" i="1"/>
  <c r="VKB393" i="1"/>
  <c r="VKC393" i="1"/>
  <c r="VKD393" i="1"/>
  <c r="VKE393" i="1"/>
  <c r="VKF393" i="1"/>
  <c r="VKG393" i="1"/>
  <c r="VKH393" i="1"/>
  <c r="VKI393" i="1"/>
  <c r="VKJ393" i="1"/>
  <c r="VKK393" i="1"/>
  <c r="VKL393" i="1"/>
  <c r="VKM393" i="1"/>
  <c r="VKN393" i="1"/>
  <c r="VKO393" i="1"/>
  <c r="VKP393" i="1"/>
  <c r="VKQ393" i="1"/>
  <c r="VKR393" i="1"/>
  <c r="VKS393" i="1"/>
  <c r="VKT393" i="1"/>
  <c r="VKU393" i="1"/>
  <c r="VKV393" i="1"/>
  <c r="VKW393" i="1"/>
  <c r="VKX393" i="1"/>
  <c r="VKY393" i="1"/>
  <c r="VKZ393" i="1"/>
  <c r="VLA393" i="1"/>
  <c r="VLB393" i="1"/>
  <c r="VLC393" i="1"/>
  <c r="VLD393" i="1"/>
  <c r="VLE393" i="1"/>
  <c r="VLF393" i="1"/>
  <c r="VLG393" i="1"/>
  <c r="VLH393" i="1"/>
  <c r="VLI393" i="1"/>
  <c r="VLJ393" i="1"/>
  <c r="VLK393" i="1"/>
  <c r="VLL393" i="1"/>
  <c r="VLM393" i="1"/>
  <c r="VLN393" i="1"/>
  <c r="VLO393" i="1"/>
  <c r="VLP393" i="1"/>
  <c r="VLQ393" i="1"/>
  <c r="VLR393" i="1"/>
  <c r="VLS393" i="1"/>
  <c r="VLT393" i="1"/>
  <c r="VLU393" i="1"/>
  <c r="VLV393" i="1"/>
  <c r="VLW393" i="1"/>
  <c r="VLX393" i="1"/>
  <c r="VLY393" i="1"/>
  <c r="VLZ393" i="1"/>
  <c r="VMA393" i="1"/>
  <c r="VMB393" i="1"/>
  <c r="VMC393" i="1"/>
  <c r="VMD393" i="1"/>
  <c r="VME393" i="1"/>
  <c r="VMF393" i="1"/>
  <c r="VMG393" i="1"/>
  <c r="VMH393" i="1"/>
  <c r="VMI393" i="1"/>
  <c r="VMJ393" i="1"/>
  <c r="VMK393" i="1"/>
  <c r="VML393" i="1"/>
  <c r="VMM393" i="1"/>
  <c r="VMN393" i="1"/>
  <c r="VMO393" i="1"/>
  <c r="VMP393" i="1"/>
  <c r="VMQ393" i="1"/>
  <c r="VMR393" i="1"/>
  <c r="VMS393" i="1"/>
  <c r="VMT393" i="1"/>
  <c r="VMU393" i="1"/>
  <c r="VMV393" i="1"/>
  <c r="VMW393" i="1"/>
  <c r="VMX393" i="1"/>
  <c r="VMY393" i="1"/>
  <c r="VMZ393" i="1"/>
  <c r="VNA393" i="1"/>
  <c r="VNB393" i="1"/>
  <c r="VNC393" i="1"/>
  <c r="VND393" i="1"/>
  <c r="VNE393" i="1"/>
  <c r="VNF393" i="1"/>
  <c r="VNG393" i="1"/>
  <c r="VNH393" i="1"/>
  <c r="VNI393" i="1"/>
  <c r="VNJ393" i="1"/>
  <c r="VNK393" i="1"/>
  <c r="VNL393" i="1"/>
  <c r="VNM393" i="1"/>
  <c r="VNN393" i="1"/>
  <c r="VNO393" i="1"/>
  <c r="VNP393" i="1"/>
  <c r="VNQ393" i="1"/>
  <c r="VNR393" i="1"/>
  <c r="VNS393" i="1"/>
  <c r="VNT393" i="1"/>
  <c r="VNU393" i="1"/>
  <c r="VNV393" i="1"/>
  <c r="VNW393" i="1"/>
  <c r="VNX393" i="1"/>
  <c r="VNY393" i="1"/>
  <c r="VNZ393" i="1"/>
  <c r="VOA393" i="1"/>
  <c r="VOB393" i="1"/>
  <c r="VOC393" i="1"/>
  <c r="VOD393" i="1"/>
  <c r="VOE393" i="1"/>
  <c r="VOF393" i="1"/>
  <c r="VOG393" i="1"/>
  <c r="VOH393" i="1"/>
  <c r="VOI393" i="1"/>
  <c r="VOJ393" i="1"/>
  <c r="VOK393" i="1"/>
  <c r="VOL393" i="1"/>
  <c r="VOM393" i="1"/>
  <c r="VON393" i="1"/>
  <c r="VOO393" i="1"/>
  <c r="VOP393" i="1"/>
  <c r="VOQ393" i="1"/>
  <c r="VOR393" i="1"/>
  <c r="VOS393" i="1"/>
  <c r="VOT393" i="1"/>
  <c r="VOU393" i="1"/>
  <c r="VOV393" i="1"/>
  <c r="VOW393" i="1"/>
  <c r="VOX393" i="1"/>
  <c r="VOY393" i="1"/>
  <c r="VOZ393" i="1"/>
  <c r="VPA393" i="1"/>
  <c r="VPB393" i="1"/>
  <c r="VPC393" i="1"/>
  <c r="VPD393" i="1"/>
  <c r="VPE393" i="1"/>
  <c r="VPF393" i="1"/>
  <c r="VPG393" i="1"/>
  <c r="VPH393" i="1"/>
  <c r="VPI393" i="1"/>
  <c r="VPJ393" i="1"/>
  <c r="VPK393" i="1"/>
  <c r="VPL393" i="1"/>
  <c r="VPM393" i="1"/>
  <c r="VPN393" i="1"/>
  <c r="VPO393" i="1"/>
  <c r="VPP393" i="1"/>
  <c r="VPQ393" i="1"/>
  <c r="VPR393" i="1"/>
  <c r="VPS393" i="1"/>
  <c r="VPT393" i="1"/>
  <c r="VPU393" i="1"/>
  <c r="VPV393" i="1"/>
  <c r="VPW393" i="1"/>
  <c r="VPX393" i="1"/>
  <c r="VPY393" i="1"/>
  <c r="VPZ393" i="1"/>
  <c r="VQA393" i="1"/>
  <c r="VQB393" i="1"/>
  <c r="VQC393" i="1"/>
  <c r="VQD393" i="1"/>
  <c r="VQE393" i="1"/>
  <c r="VQF393" i="1"/>
  <c r="VQG393" i="1"/>
  <c r="VQH393" i="1"/>
  <c r="VQI393" i="1"/>
  <c r="VQJ393" i="1"/>
  <c r="VQK393" i="1"/>
  <c r="VQL393" i="1"/>
  <c r="VQM393" i="1"/>
  <c r="VQN393" i="1"/>
  <c r="VQO393" i="1"/>
  <c r="VQP393" i="1"/>
  <c r="VQQ393" i="1"/>
  <c r="VQR393" i="1"/>
  <c r="VQS393" i="1"/>
  <c r="VQT393" i="1"/>
  <c r="VQU393" i="1"/>
  <c r="VQV393" i="1"/>
  <c r="VQW393" i="1"/>
  <c r="VQX393" i="1"/>
  <c r="VQY393" i="1"/>
  <c r="VQZ393" i="1"/>
  <c r="VRA393" i="1"/>
  <c r="VRB393" i="1"/>
  <c r="VRC393" i="1"/>
  <c r="VRD393" i="1"/>
  <c r="VRE393" i="1"/>
  <c r="VRF393" i="1"/>
  <c r="VRG393" i="1"/>
  <c r="VRH393" i="1"/>
  <c r="VRI393" i="1"/>
  <c r="VRJ393" i="1"/>
  <c r="VRK393" i="1"/>
  <c r="VRL393" i="1"/>
  <c r="VRM393" i="1"/>
  <c r="VRN393" i="1"/>
  <c r="VRO393" i="1"/>
  <c r="VRP393" i="1"/>
  <c r="VRQ393" i="1"/>
  <c r="VRR393" i="1"/>
  <c r="VRS393" i="1"/>
  <c r="VRT393" i="1"/>
  <c r="VRU393" i="1"/>
  <c r="VRV393" i="1"/>
  <c r="VRW393" i="1"/>
  <c r="VRX393" i="1"/>
  <c r="VRY393" i="1"/>
  <c r="VRZ393" i="1"/>
  <c r="VSA393" i="1"/>
  <c r="VSB393" i="1"/>
  <c r="VSC393" i="1"/>
  <c r="VSD393" i="1"/>
  <c r="VSE393" i="1"/>
  <c r="VSF393" i="1"/>
  <c r="VSG393" i="1"/>
  <c r="VSH393" i="1"/>
  <c r="VSI393" i="1"/>
  <c r="VSJ393" i="1"/>
  <c r="VSK393" i="1"/>
  <c r="VSL393" i="1"/>
  <c r="VSM393" i="1"/>
  <c r="VSN393" i="1"/>
  <c r="VSO393" i="1"/>
  <c r="VSP393" i="1"/>
  <c r="VSQ393" i="1"/>
  <c r="VSR393" i="1"/>
  <c r="VSS393" i="1"/>
  <c r="VST393" i="1"/>
  <c r="VSU393" i="1"/>
  <c r="VSV393" i="1"/>
  <c r="VSW393" i="1"/>
  <c r="VSX393" i="1"/>
  <c r="VSY393" i="1"/>
  <c r="VSZ393" i="1"/>
  <c r="VTA393" i="1"/>
  <c r="VTB393" i="1"/>
  <c r="VTC393" i="1"/>
  <c r="VTD393" i="1"/>
  <c r="VTE393" i="1"/>
  <c r="VTF393" i="1"/>
  <c r="VTG393" i="1"/>
  <c r="VTH393" i="1"/>
  <c r="VTI393" i="1"/>
  <c r="VTJ393" i="1"/>
  <c r="VTK393" i="1"/>
  <c r="VTL393" i="1"/>
  <c r="VTM393" i="1"/>
  <c r="VTN393" i="1"/>
  <c r="VTO393" i="1"/>
  <c r="VTP393" i="1"/>
  <c r="VTQ393" i="1"/>
  <c r="VTR393" i="1"/>
  <c r="VTS393" i="1"/>
  <c r="VTT393" i="1"/>
  <c r="VTU393" i="1"/>
  <c r="VTV393" i="1"/>
  <c r="VTW393" i="1"/>
  <c r="VTX393" i="1"/>
  <c r="VTY393" i="1"/>
  <c r="VTZ393" i="1"/>
  <c r="VUA393" i="1"/>
  <c r="VUB393" i="1"/>
  <c r="VUC393" i="1"/>
  <c r="VUD393" i="1"/>
  <c r="VUE393" i="1"/>
  <c r="VUF393" i="1"/>
  <c r="VUG393" i="1"/>
  <c r="VUH393" i="1"/>
  <c r="VUI393" i="1"/>
  <c r="VUJ393" i="1"/>
  <c r="VUK393" i="1"/>
  <c r="VUL393" i="1"/>
  <c r="VUM393" i="1"/>
  <c r="VUN393" i="1"/>
  <c r="VUO393" i="1"/>
  <c r="VUP393" i="1"/>
  <c r="VUQ393" i="1"/>
  <c r="VUR393" i="1"/>
  <c r="VUS393" i="1"/>
  <c r="VUT393" i="1"/>
  <c r="VUU393" i="1"/>
  <c r="VUV393" i="1"/>
  <c r="VUW393" i="1"/>
  <c r="VUX393" i="1"/>
  <c r="VUY393" i="1"/>
  <c r="VUZ393" i="1"/>
  <c r="VVA393" i="1"/>
  <c r="VVB393" i="1"/>
  <c r="VVC393" i="1"/>
  <c r="VVD393" i="1"/>
  <c r="VVE393" i="1"/>
  <c r="VVF393" i="1"/>
  <c r="VVG393" i="1"/>
  <c r="VVH393" i="1"/>
  <c r="VVI393" i="1"/>
  <c r="VVJ393" i="1"/>
  <c r="VVK393" i="1"/>
  <c r="VVL393" i="1"/>
  <c r="VVM393" i="1"/>
  <c r="VVN393" i="1"/>
  <c r="VVO393" i="1"/>
  <c r="VVP393" i="1"/>
  <c r="VVQ393" i="1"/>
  <c r="VVR393" i="1"/>
  <c r="VVS393" i="1"/>
  <c r="VVT393" i="1"/>
  <c r="VVU393" i="1"/>
  <c r="VVV393" i="1"/>
  <c r="VVW393" i="1"/>
  <c r="VVX393" i="1"/>
  <c r="VVY393" i="1"/>
  <c r="VVZ393" i="1"/>
  <c r="VWA393" i="1"/>
  <c r="VWB393" i="1"/>
  <c r="VWC393" i="1"/>
  <c r="VWD393" i="1"/>
  <c r="VWE393" i="1"/>
  <c r="VWF393" i="1"/>
  <c r="VWG393" i="1"/>
  <c r="VWH393" i="1"/>
  <c r="VWI393" i="1"/>
  <c r="VWJ393" i="1"/>
  <c r="VWK393" i="1"/>
  <c r="VWL393" i="1"/>
  <c r="VWM393" i="1"/>
  <c r="VWN393" i="1"/>
  <c r="VWO393" i="1"/>
  <c r="VWP393" i="1"/>
  <c r="VWQ393" i="1"/>
  <c r="VWR393" i="1"/>
  <c r="VWS393" i="1"/>
  <c r="VWT393" i="1"/>
  <c r="VWU393" i="1"/>
  <c r="VWV393" i="1"/>
  <c r="VWW393" i="1"/>
  <c r="VWX393" i="1"/>
  <c r="VWY393" i="1"/>
  <c r="VWZ393" i="1"/>
  <c r="VXA393" i="1"/>
  <c r="VXB393" i="1"/>
  <c r="VXC393" i="1"/>
  <c r="VXD393" i="1"/>
  <c r="VXE393" i="1"/>
  <c r="VXF393" i="1"/>
  <c r="VXG393" i="1"/>
  <c r="VXH393" i="1"/>
  <c r="VXI393" i="1"/>
  <c r="VXJ393" i="1"/>
  <c r="VXK393" i="1"/>
  <c r="VXL393" i="1"/>
  <c r="VXM393" i="1"/>
  <c r="VXN393" i="1"/>
  <c r="VXO393" i="1"/>
  <c r="VXP393" i="1"/>
  <c r="VXQ393" i="1"/>
  <c r="VXR393" i="1"/>
  <c r="VXS393" i="1"/>
  <c r="VXT393" i="1"/>
  <c r="VXU393" i="1"/>
  <c r="VXV393" i="1"/>
  <c r="VXW393" i="1"/>
  <c r="VXX393" i="1"/>
  <c r="VXY393" i="1"/>
  <c r="VXZ393" i="1"/>
  <c r="VYA393" i="1"/>
  <c r="VYB393" i="1"/>
  <c r="VYC393" i="1"/>
  <c r="VYD393" i="1"/>
  <c r="VYE393" i="1"/>
  <c r="VYF393" i="1"/>
  <c r="VYG393" i="1"/>
  <c r="VYH393" i="1"/>
  <c r="VYI393" i="1"/>
  <c r="VYJ393" i="1"/>
  <c r="VYK393" i="1"/>
  <c r="VYL393" i="1"/>
  <c r="VYM393" i="1"/>
  <c r="VYN393" i="1"/>
  <c r="VYO393" i="1"/>
  <c r="VYP393" i="1"/>
  <c r="VYQ393" i="1"/>
  <c r="VYR393" i="1"/>
  <c r="VYS393" i="1"/>
  <c r="VYT393" i="1"/>
  <c r="VYU393" i="1"/>
  <c r="VYV393" i="1"/>
  <c r="VYW393" i="1"/>
  <c r="VYX393" i="1"/>
  <c r="VYY393" i="1"/>
  <c r="VYZ393" i="1"/>
  <c r="VZA393" i="1"/>
  <c r="VZB393" i="1"/>
  <c r="VZC393" i="1"/>
  <c r="VZD393" i="1"/>
  <c r="VZE393" i="1"/>
  <c r="VZF393" i="1"/>
  <c r="VZG393" i="1"/>
  <c r="VZH393" i="1"/>
  <c r="VZI393" i="1"/>
  <c r="VZJ393" i="1"/>
  <c r="VZK393" i="1"/>
  <c r="VZL393" i="1"/>
  <c r="VZM393" i="1"/>
  <c r="VZN393" i="1"/>
  <c r="VZO393" i="1"/>
  <c r="VZP393" i="1"/>
  <c r="VZQ393" i="1"/>
  <c r="VZR393" i="1"/>
  <c r="VZS393" i="1"/>
  <c r="VZT393" i="1"/>
  <c r="VZU393" i="1"/>
  <c r="VZV393" i="1"/>
  <c r="VZW393" i="1"/>
  <c r="VZX393" i="1"/>
  <c r="VZY393" i="1"/>
  <c r="VZZ393" i="1"/>
  <c r="WAA393" i="1"/>
  <c r="WAB393" i="1"/>
  <c r="WAC393" i="1"/>
  <c r="WAD393" i="1"/>
  <c r="WAE393" i="1"/>
  <c r="WAF393" i="1"/>
  <c r="WAG393" i="1"/>
  <c r="WAH393" i="1"/>
  <c r="WAI393" i="1"/>
  <c r="WAJ393" i="1"/>
  <c r="WAK393" i="1"/>
  <c r="WAL393" i="1"/>
  <c r="WAM393" i="1"/>
  <c r="WAN393" i="1"/>
  <c r="WAO393" i="1"/>
  <c r="WAP393" i="1"/>
  <c r="WAQ393" i="1"/>
  <c r="WAR393" i="1"/>
  <c r="WAS393" i="1"/>
  <c r="WAT393" i="1"/>
  <c r="WAU393" i="1"/>
  <c r="WAV393" i="1"/>
  <c r="WAW393" i="1"/>
  <c r="WAX393" i="1"/>
  <c r="WAY393" i="1"/>
  <c r="WAZ393" i="1"/>
  <c r="WBA393" i="1"/>
  <c r="WBB393" i="1"/>
  <c r="WBC393" i="1"/>
  <c r="WBD393" i="1"/>
  <c r="WBE393" i="1"/>
  <c r="WBF393" i="1"/>
  <c r="WBG393" i="1"/>
  <c r="WBH393" i="1"/>
  <c r="WBI393" i="1"/>
  <c r="WBJ393" i="1"/>
  <c r="WBK393" i="1"/>
  <c r="WBL393" i="1"/>
  <c r="WBM393" i="1"/>
  <c r="WBN393" i="1"/>
  <c r="WBO393" i="1"/>
  <c r="WBP393" i="1"/>
  <c r="WBQ393" i="1"/>
  <c r="WBR393" i="1"/>
  <c r="WBS393" i="1"/>
  <c r="WBT393" i="1"/>
  <c r="WBU393" i="1"/>
  <c r="WBV393" i="1"/>
  <c r="WBW393" i="1"/>
  <c r="WBX393" i="1"/>
  <c r="WBY393" i="1"/>
  <c r="WBZ393" i="1"/>
  <c r="WCA393" i="1"/>
  <c r="WCB393" i="1"/>
  <c r="WCC393" i="1"/>
  <c r="WCD393" i="1"/>
  <c r="WCE393" i="1"/>
  <c r="WCF393" i="1"/>
  <c r="WCG393" i="1"/>
  <c r="WCH393" i="1"/>
  <c r="WCI393" i="1"/>
  <c r="WCJ393" i="1"/>
  <c r="WCK393" i="1"/>
  <c r="WCL393" i="1"/>
  <c r="WCM393" i="1"/>
  <c r="WCN393" i="1"/>
  <c r="WCO393" i="1"/>
  <c r="WCP393" i="1"/>
  <c r="WCQ393" i="1"/>
  <c r="WCR393" i="1"/>
  <c r="WCS393" i="1"/>
  <c r="WCT393" i="1"/>
  <c r="WCU393" i="1"/>
  <c r="WCV393" i="1"/>
  <c r="WCW393" i="1"/>
  <c r="WCX393" i="1"/>
  <c r="WCY393" i="1"/>
  <c r="WCZ393" i="1"/>
  <c r="WDA393" i="1"/>
  <c r="WDB393" i="1"/>
  <c r="WDC393" i="1"/>
  <c r="WDD393" i="1"/>
  <c r="WDE393" i="1"/>
  <c r="WDF393" i="1"/>
  <c r="WDG393" i="1"/>
  <c r="WDH393" i="1"/>
  <c r="WDI393" i="1"/>
  <c r="WDJ393" i="1"/>
  <c r="WDK393" i="1"/>
  <c r="WDL393" i="1"/>
  <c r="WDM393" i="1"/>
  <c r="WDN393" i="1"/>
  <c r="WDO393" i="1"/>
  <c r="WDP393" i="1"/>
  <c r="WDQ393" i="1"/>
  <c r="WDR393" i="1"/>
  <c r="WDS393" i="1"/>
  <c r="WDT393" i="1"/>
  <c r="WDU393" i="1"/>
  <c r="WDV393" i="1"/>
  <c r="WDW393" i="1"/>
  <c r="WDX393" i="1"/>
  <c r="WDY393" i="1"/>
  <c r="WDZ393" i="1"/>
  <c r="WEA393" i="1"/>
  <c r="WEB393" i="1"/>
  <c r="WEC393" i="1"/>
  <c r="WED393" i="1"/>
  <c r="WEE393" i="1"/>
  <c r="WEF393" i="1"/>
  <c r="WEG393" i="1"/>
  <c r="WEH393" i="1"/>
  <c r="WEI393" i="1"/>
  <c r="WEJ393" i="1"/>
  <c r="WEK393" i="1"/>
  <c r="WEL393" i="1"/>
  <c r="WEM393" i="1"/>
  <c r="WEN393" i="1"/>
  <c r="WEO393" i="1"/>
  <c r="WEP393" i="1"/>
  <c r="WEQ393" i="1"/>
  <c r="WER393" i="1"/>
  <c r="WES393" i="1"/>
  <c r="WET393" i="1"/>
  <c r="WEU393" i="1"/>
  <c r="WEV393" i="1"/>
  <c r="WEW393" i="1"/>
  <c r="WEX393" i="1"/>
  <c r="WEY393" i="1"/>
  <c r="WEZ393" i="1"/>
  <c r="WFA393" i="1"/>
  <c r="WFB393" i="1"/>
  <c r="WFC393" i="1"/>
  <c r="WFD393" i="1"/>
  <c r="WFE393" i="1"/>
  <c r="WFF393" i="1"/>
  <c r="WFG393" i="1"/>
  <c r="WFH393" i="1"/>
  <c r="WFI393" i="1"/>
  <c r="WFJ393" i="1"/>
  <c r="WFK393" i="1"/>
  <c r="WFL393" i="1"/>
  <c r="WFM393" i="1"/>
  <c r="WFN393" i="1"/>
  <c r="WFO393" i="1"/>
  <c r="WFP393" i="1"/>
  <c r="WFQ393" i="1"/>
  <c r="WFR393" i="1"/>
  <c r="WFS393" i="1"/>
  <c r="WFT393" i="1"/>
  <c r="WFU393" i="1"/>
  <c r="WFV393" i="1"/>
  <c r="WFW393" i="1"/>
  <c r="WFX393" i="1"/>
  <c r="WFY393" i="1"/>
  <c r="WFZ393" i="1"/>
  <c r="WGA393" i="1"/>
  <c r="WGB393" i="1"/>
  <c r="WGC393" i="1"/>
  <c r="WGD393" i="1"/>
  <c r="WGE393" i="1"/>
  <c r="WGF393" i="1"/>
  <c r="WGG393" i="1"/>
  <c r="WGH393" i="1"/>
  <c r="WGI393" i="1"/>
  <c r="WGJ393" i="1"/>
  <c r="WGK393" i="1"/>
  <c r="WGL393" i="1"/>
  <c r="WGM393" i="1"/>
  <c r="WGN393" i="1"/>
  <c r="WGO393" i="1"/>
  <c r="WGP393" i="1"/>
  <c r="WGQ393" i="1"/>
  <c r="WGR393" i="1"/>
  <c r="WGS393" i="1"/>
  <c r="WGT393" i="1"/>
  <c r="WGU393" i="1"/>
  <c r="WGV393" i="1"/>
  <c r="WGW393" i="1"/>
  <c r="WGX393" i="1"/>
  <c r="WGY393" i="1"/>
  <c r="WGZ393" i="1"/>
  <c r="WHA393" i="1"/>
  <c r="WHB393" i="1"/>
  <c r="WHC393" i="1"/>
  <c r="WHD393" i="1"/>
  <c r="WHE393" i="1"/>
  <c r="WHF393" i="1"/>
  <c r="WHG393" i="1"/>
  <c r="WHH393" i="1"/>
  <c r="WHI393" i="1"/>
  <c r="WHJ393" i="1"/>
  <c r="WHK393" i="1"/>
  <c r="WHL393" i="1"/>
  <c r="WHM393" i="1"/>
  <c r="WHN393" i="1"/>
  <c r="WHO393" i="1"/>
  <c r="WHP393" i="1"/>
  <c r="WHQ393" i="1"/>
  <c r="WHR393" i="1"/>
  <c r="WHS393" i="1"/>
  <c r="WHT393" i="1"/>
  <c r="WHU393" i="1"/>
  <c r="WHV393" i="1"/>
  <c r="WHW393" i="1"/>
  <c r="WHX393" i="1"/>
  <c r="WHY393" i="1"/>
  <c r="WHZ393" i="1"/>
  <c r="WIA393" i="1"/>
  <c r="WIB393" i="1"/>
  <c r="WIC393" i="1"/>
  <c r="WID393" i="1"/>
  <c r="WIE393" i="1"/>
  <c r="WIF393" i="1"/>
  <c r="WIG393" i="1"/>
  <c r="WIH393" i="1"/>
  <c r="WII393" i="1"/>
  <c r="WIJ393" i="1"/>
  <c r="WIK393" i="1"/>
  <c r="WIL393" i="1"/>
  <c r="WIM393" i="1"/>
  <c r="WIN393" i="1"/>
  <c r="WIO393" i="1"/>
  <c r="WIP393" i="1"/>
  <c r="WIQ393" i="1"/>
  <c r="WIR393" i="1"/>
  <c r="WIS393" i="1"/>
  <c r="WIT393" i="1"/>
  <c r="WIU393" i="1"/>
  <c r="WIV393" i="1"/>
  <c r="WIW393" i="1"/>
  <c r="WIX393" i="1"/>
  <c r="WIY393" i="1"/>
  <c r="WIZ393" i="1"/>
  <c r="WJA393" i="1"/>
  <c r="WJB393" i="1"/>
  <c r="WJC393" i="1"/>
  <c r="WJD393" i="1"/>
  <c r="WJE393" i="1"/>
  <c r="WJF393" i="1"/>
  <c r="WJG393" i="1"/>
  <c r="WJH393" i="1"/>
  <c r="WJI393" i="1"/>
  <c r="WJJ393" i="1"/>
  <c r="WJK393" i="1"/>
  <c r="WJL393" i="1"/>
  <c r="WJM393" i="1"/>
  <c r="WJN393" i="1"/>
  <c r="WJO393" i="1"/>
  <c r="WJP393" i="1"/>
  <c r="WJQ393" i="1"/>
  <c r="WJR393" i="1"/>
  <c r="WJS393" i="1"/>
  <c r="WJT393" i="1"/>
  <c r="WJU393" i="1"/>
  <c r="WJV393" i="1"/>
  <c r="WJW393" i="1"/>
  <c r="WJX393" i="1"/>
  <c r="WJY393" i="1"/>
  <c r="WJZ393" i="1"/>
  <c r="WKA393" i="1"/>
  <c r="WKB393" i="1"/>
  <c r="WKC393" i="1"/>
  <c r="WKD393" i="1"/>
  <c r="WKE393" i="1"/>
  <c r="WKF393" i="1"/>
  <c r="WKG393" i="1"/>
  <c r="WKH393" i="1"/>
  <c r="WKI393" i="1"/>
  <c r="WKJ393" i="1"/>
  <c r="WKK393" i="1"/>
  <c r="WKL393" i="1"/>
  <c r="WKM393" i="1"/>
  <c r="WKN393" i="1"/>
  <c r="WKO393" i="1"/>
  <c r="WKP393" i="1"/>
  <c r="WKQ393" i="1"/>
  <c r="WKR393" i="1"/>
  <c r="WKS393" i="1"/>
  <c r="WKT393" i="1"/>
  <c r="WKU393" i="1"/>
  <c r="WKV393" i="1"/>
  <c r="WKW393" i="1"/>
  <c r="WKX393" i="1"/>
  <c r="WKY393" i="1"/>
  <c r="WKZ393" i="1"/>
  <c r="WLA393" i="1"/>
  <c r="WLB393" i="1"/>
  <c r="WLC393" i="1"/>
  <c r="WLD393" i="1"/>
  <c r="WLE393" i="1"/>
  <c r="WLF393" i="1"/>
  <c r="WLG393" i="1"/>
  <c r="WLH393" i="1"/>
  <c r="WLI393" i="1"/>
  <c r="WLJ393" i="1"/>
  <c r="WLK393" i="1"/>
  <c r="WLL393" i="1"/>
  <c r="WLM393" i="1"/>
  <c r="WLN393" i="1"/>
  <c r="WLO393" i="1"/>
  <c r="WLP393" i="1"/>
  <c r="WLQ393" i="1"/>
  <c r="WLR393" i="1"/>
  <c r="WLS393" i="1"/>
  <c r="WLT393" i="1"/>
  <c r="WLU393" i="1"/>
  <c r="WLV393" i="1"/>
  <c r="WLW393" i="1"/>
  <c r="WLX393" i="1"/>
  <c r="WLY393" i="1"/>
  <c r="WLZ393" i="1"/>
  <c r="WMA393" i="1"/>
  <c r="WMB393" i="1"/>
  <c r="WMC393" i="1"/>
  <c r="WMD393" i="1"/>
  <c r="WME393" i="1"/>
  <c r="WMF393" i="1"/>
  <c r="WMG393" i="1"/>
  <c r="WMH393" i="1"/>
  <c r="WMI393" i="1"/>
  <c r="WMJ393" i="1"/>
  <c r="WMK393" i="1"/>
  <c r="WML393" i="1"/>
  <c r="WMM393" i="1"/>
  <c r="WMN393" i="1"/>
  <c r="WMO393" i="1"/>
  <c r="WMP393" i="1"/>
  <c r="WMQ393" i="1"/>
  <c r="WMR393" i="1"/>
  <c r="WMS393" i="1"/>
  <c r="WMT393" i="1"/>
  <c r="WMU393" i="1"/>
  <c r="WMV393" i="1"/>
  <c r="WMW393" i="1"/>
  <c r="WMX393" i="1"/>
  <c r="WMY393" i="1"/>
  <c r="WMZ393" i="1"/>
  <c r="WNA393" i="1"/>
  <c r="WNB393" i="1"/>
  <c r="WNC393" i="1"/>
  <c r="WND393" i="1"/>
  <c r="WNE393" i="1"/>
  <c r="WNF393" i="1"/>
  <c r="WNG393" i="1"/>
  <c r="WNH393" i="1"/>
  <c r="WNI393" i="1"/>
  <c r="WNJ393" i="1"/>
  <c r="WNK393" i="1"/>
  <c r="WNL393" i="1"/>
  <c r="WNM393" i="1"/>
  <c r="WNN393" i="1"/>
  <c r="WNO393" i="1"/>
  <c r="WNP393" i="1"/>
  <c r="WNQ393" i="1"/>
  <c r="WNR393" i="1"/>
  <c r="WNS393" i="1"/>
  <c r="WNT393" i="1"/>
  <c r="WNU393" i="1"/>
  <c r="WNV393" i="1"/>
  <c r="WNW393" i="1"/>
  <c r="WNX393" i="1"/>
  <c r="WNY393" i="1"/>
  <c r="WNZ393" i="1"/>
  <c r="WOA393" i="1"/>
  <c r="WOB393" i="1"/>
  <c r="WOC393" i="1"/>
  <c r="WOD393" i="1"/>
  <c r="WOE393" i="1"/>
  <c r="WOF393" i="1"/>
  <c r="WOG393" i="1"/>
  <c r="WOH393" i="1"/>
  <c r="WOI393" i="1"/>
  <c r="WOJ393" i="1"/>
  <c r="WOK393" i="1"/>
  <c r="WOL393" i="1"/>
  <c r="WOM393" i="1"/>
  <c r="WON393" i="1"/>
  <c r="WOO393" i="1"/>
  <c r="WOP393" i="1"/>
  <c r="WOQ393" i="1"/>
  <c r="WOR393" i="1"/>
  <c r="WOS393" i="1"/>
  <c r="WOT393" i="1"/>
  <c r="WOU393" i="1"/>
  <c r="WOV393" i="1"/>
  <c r="WOW393" i="1"/>
  <c r="WOX393" i="1"/>
  <c r="WOY393" i="1"/>
  <c r="WOZ393" i="1"/>
  <c r="WPA393" i="1"/>
  <c r="WPB393" i="1"/>
  <c r="WPC393" i="1"/>
  <c r="WPD393" i="1"/>
  <c r="WPE393" i="1"/>
  <c r="WPF393" i="1"/>
  <c r="WPG393" i="1"/>
  <c r="WPH393" i="1"/>
  <c r="WPI393" i="1"/>
  <c r="WPJ393" i="1"/>
  <c r="WPK393" i="1"/>
  <c r="WPL393" i="1"/>
  <c r="WPM393" i="1"/>
  <c r="WPN393" i="1"/>
  <c r="WPO393" i="1"/>
  <c r="WPP393" i="1"/>
  <c r="WPQ393" i="1"/>
  <c r="WPR393" i="1"/>
  <c r="WPS393" i="1"/>
  <c r="WPT393" i="1"/>
  <c r="WPU393" i="1"/>
  <c r="WPV393" i="1"/>
  <c r="WPW393" i="1"/>
  <c r="WPX393" i="1"/>
  <c r="WPY393" i="1"/>
  <c r="WPZ393" i="1"/>
  <c r="WQA393" i="1"/>
  <c r="WQB393" i="1"/>
  <c r="WQC393" i="1"/>
  <c r="WQD393" i="1"/>
  <c r="WQE393" i="1"/>
  <c r="WQF393" i="1"/>
  <c r="WQG393" i="1"/>
  <c r="WQH393" i="1"/>
  <c r="WQI393" i="1"/>
  <c r="WQJ393" i="1"/>
  <c r="WQK393" i="1"/>
  <c r="WQL393" i="1"/>
  <c r="WQM393" i="1"/>
  <c r="WQN393" i="1"/>
  <c r="WQO393" i="1"/>
  <c r="WQP393" i="1"/>
  <c r="WQQ393" i="1"/>
  <c r="WQR393" i="1"/>
  <c r="WQS393" i="1"/>
  <c r="WQT393" i="1"/>
  <c r="WQU393" i="1"/>
  <c r="WQV393" i="1"/>
  <c r="WQW393" i="1"/>
  <c r="WQX393" i="1"/>
  <c r="WQY393" i="1"/>
  <c r="WQZ393" i="1"/>
  <c r="WRA393" i="1"/>
  <c r="WRB393" i="1"/>
  <c r="WRC393" i="1"/>
  <c r="WRD393" i="1"/>
  <c r="WRE393" i="1"/>
  <c r="WRF393" i="1"/>
  <c r="WRG393" i="1"/>
  <c r="WRH393" i="1"/>
  <c r="WRI393" i="1"/>
  <c r="WRJ393" i="1"/>
  <c r="WRK393" i="1"/>
  <c r="WRL393" i="1"/>
  <c r="WRM393" i="1"/>
  <c r="WRN393" i="1"/>
  <c r="WRO393" i="1"/>
  <c r="WRP393" i="1"/>
  <c r="WRQ393" i="1"/>
  <c r="WRR393" i="1"/>
  <c r="WRS393" i="1"/>
  <c r="WRT393" i="1"/>
  <c r="WRU393" i="1"/>
  <c r="WRV393" i="1"/>
  <c r="WRW393" i="1"/>
  <c r="WRX393" i="1"/>
  <c r="WRY393" i="1"/>
  <c r="WRZ393" i="1"/>
  <c r="WSA393" i="1"/>
  <c r="WSB393" i="1"/>
  <c r="WSC393" i="1"/>
  <c r="WSD393" i="1"/>
  <c r="WSE393" i="1"/>
  <c r="WSF393" i="1"/>
  <c r="WSG393" i="1"/>
  <c r="WSH393" i="1"/>
  <c r="WSI393" i="1"/>
  <c r="WSJ393" i="1"/>
  <c r="WSK393" i="1"/>
  <c r="WSL393" i="1"/>
  <c r="WSM393" i="1"/>
  <c r="WSN393" i="1"/>
  <c r="WSO393" i="1"/>
  <c r="WSP393" i="1"/>
  <c r="WSQ393" i="1"/>
  <c r="WSR393" i="1"/>
  <c r="WSS393" i="1"/>
  <c r="WST393" i="1"/>
  <c r="WSU393" i="1"/>
  <c r="WSV393" i="1"/>
  <c r="WSW393" i="1"/>
  <c r="WSX393" i="1"/>
  <c r="WSY393" i="1"/>
  <c r="WSZ393" i="1"/>
  <c r="WTA393" i="1"/>
  <c r="WTB393" i="1"/>
  <c r="WTC393" i="1"/>
  <c r="WTD393" i="1"/>
  <c r="WTE393" i="1"/>
  <c r="WTF393" i="1"/>
  <c r="WTG393" i="1"/>
  <c r="WTH393" i="1"/>
  <c r="WTI393" i="1"/>
  <c r="WTJ393" i="1"/>
  <c r="WTK393" i="1"/>
  <c r="WTL393" i="1"/>
  <c r="WTM393" i="1"/>
  <c r="WTN393" i="1"/>
  <c r="WTO393" i="1"/>
  <c r="WTP393" i="1"/>
  <c r="WTQ393" i="1"/>
  <c r="WTR393" i="1"/>
  <c r="WTS393" i="1"/>
  <c r="WTT393" i="1"/>
  <c r="WTU393" i="1"/>
  <c r="WTV393" i="1"/>
  <c r="WTW393" i="1"/>
  <c r="WTX393" i="1"/>
  <c r="WTY393" i="1"/>
  <c r="WTZ393" i="1"/>
  <c r="WUA393" i="1"/>
  <c r="WUB393" i="1"/>
  <c r="WUC393" i="1"/>
  <c r="WUD393" i="1"/>
  <c r="WUE393" i="1"/>
  <c r="WUF393" i="1"/>
  <c r="WUG393" i="1"/>
  <c r="WUH393" i="1"/>
  <c r="WUI393" i="1"/>
  <c r="WUJ393" i="1"/>
  <c r="WUK393" i="1"/>
  <c r="WUL393" i="1"/>
  <c r="WUM393" i="1"/>
  <c r="WUN393" i="1"/>
  <c r="WUO393" i="1"/>
  <c r="WUP393" i="1"/>
  <c r="WUQ393" i="1"/>
  <c r="WUR393" i="1"/>
  <c r="WUS393" i="1"/>
  <c r="WUT393" i="1"/>
  <c r="WUU393" i="1"/>
  <c r="WUV393" i="1"/>
  <c r="WUW393" i="1"/>
  <c r="WUX393" i="1"/>
  <c r="WUY393" i="1"/>
  <c r="WUZ393" i="1"/>
  <c r="WVA393" i="1"/>
  <c r="WVB393" i="1"/>
  <c r="WVC393" i="1"/>
  <c r="WVD393" i="1"/>
  <c r="WVE393" i="1"/>
  <c r="WVF393" i="1"/>
  <c r="WVG393" i="1"/>
  <c r="WVH393" i="1"/>
  <c r="WVI393" i="1"/>
  <c r="WVJ393" i="1"/>
  <c r="WVK393" i="1"/>
  <c r="WVL393" i="1"/>
  <c r="WVM393" i="1"/>
  <c r="WVN393" i="1"/>
  <c r="WVO393" i="1"/>
  <c r="WVP393" i="1"/>
  <c r="WVQ393" i="1"/>
  <c r="WVR393" i="1"/>
  <c r="WVS393" i="1"/>
  <c r="WVT393" i="1"/>
  <c r="WVU393" i="1"/>
  <c r="WVV393" i="1"/>
  <c r="WVW393" i="1"/>
  <c r="WVX393" i="1"/>
  <c r="WVY393" i="1"/>
  <c r="WVZ393" i="1"/>
  <c r="WWA393" i="1"/>
  <c r="WWB393" i="1"/>
  <c r="WWC393" i="1"/>
  <c r="WWD393" i="1"/>
  <c r="WWE393" i="1"/>
  <c r="WWF393" i="1"/>
  <c r="WWG393" i="1"/>
  <c r="WWH393" i="1"/>
  <c r="WWI393" i="1"/>
  <c r="WWJ393" i="1"/>
  <c r="WWK393" i="1"/>
  <c r="WWL393" i="1"/>
  <c r="WWM393" i="1"/>
  <c r="WWN393" i="1"/>
  <c r="WWO393" i="1"/>
  <c r="WWP393" i="1"/>
  <c r="WWQ393" i="1"/>
  <c r="WWR393" i="1"/>
  <c r="WWS393" i="1"/>
  <c r="WWT393" i="1"/>
  <c r="WWU393" i="1"/>
  <c r="WWV393" i="1"/>
  <c r="WWW393" i="1"/>
  <c r="WWX393" i="1"/>
  <c r="WWY393" i="1"/>
  <c r="WWZ393" i="1"/>
  <c r="WXA393" i="1"/>
  <c r="WXB393" i="1"/>
  <c r="WXC393" i="1"/>
  <c r="WXD393" i="1"/>
  <c r="WXE393" i="1"/>
  <c r="WXF393" i="1"/>
  <c r="WXG393" i="1"/>
  <c r="WXH393" i="1"/>
  <c r="WXI393" i="1"/>
  <c r="WXJ393" i="1"/>
  <c r="WXK393" i="1"/>
  <c r="WXL393" i="1"/>
  <c r="WXM393" i="1"/>
  <c r="WXN393" i="1"/>
  <c r="WXO393" i="1"/>
  <c r="WXP393" i="1"/>
  <c r="WXQ393" i="1"/>
  <c r="WXR393" i="1"/>
  <c r="WXS393" i="1"/>
  <c r="WXT393" i="1"/>
  <c r="WXU393" i="1"/>
  <c r="WXV393" i="1"/>
  <c r="WXW393" i="1"/>
  <c r="WXX393" i="1"/>
  <c r="WXY393" i="1"/>
  <c r="WXZ393" i="1"/>
  <c r="WYA393" i="1"/>
  <c r="WYB393" i="1"/>
  <c r="WYC393" i="1"/>
  <c r="WYD393" i="1"/>
  <c r="WYE393" i="1"/>
  <c r="WYF393" i="1"/>
  <c r="WYG393" i="1"/>
  <c r="WYH393" i="1"/>
  <c r="WYI393" i="1"/>
  <c r="WYJ393" i="1"/>
  <c r="WYK393" i="1"/>
  <c r="WYL393" i="1"/>
  <c r="WYM393" i="1"/>
  <c r="WYN393" i="1"/>
  <c r="WYO393" i="1"/>
  <c r="WYP393" i="1"/>
  <c r="WYQ393" i="1"/>
  <c r="WYR393" i="1"/>
  <c r="WYS393" i="1"/>
  <c r="WYT393" i="1"/>
  <c r="WYU393" i="1"/>
  <c r="WYV393" i="1"/>
  <c r="WYW393" i="1"/>
  <c r="WYX393" i="1"/>
  <c r="WYY393" i="1"/>
  <c r="WYZ393" i="1"/>
  <c r="WZA393" i="1"/>
  <c r="WZB393" i="1"/>
  <c r="WZC393" i="1"/>
  <c r="WZD393" i="1"/>
  <c r="WZE393" i="1"/>
  <c r="WZF393" i="1"/>
  <c r="WZG393" i="1"/>
  <c r="WZH393" i="1"/>
  <c r="WZI393" i="1"/>
  <c r="WZJ393" i="1"/>
  <c r="WZK393" i="1"/>
  <c r="WZL393" i="1"/>
  <c r="WZM393" i="1"/>
  <c r="WZN393" i="1"/>
  <c r="WZO393" i="1"/>
  <c r="WZP393" i="1"/>
  <c r="WZQ393" i="1"/>
  <c r="WZR393" i="1"/>
  <c r="WZS393" i="1"/>
  <c r="WZT393" i="1"/>
  <c r="WZU393" i="1"/>
  <c r="WZV393" i="1"/>
  <c r="WZW393" i="1"/>
  <c r="WZX393" i="1"/>
  <c r="WZY393" i="1"/>
  <c r="WZZ393" i="1"/>
  <c r="XAA393" i="1"/>
  <c r="XAB393" i="1"/>
  <c r="XAC393" i="1"/>
  <c r="XAD393" i="1"/>
  <c r="XAE393" i="1"/>
  <c r="XAF393" i="1"/>
  <c r="XAG393" i="1"/>
  <c r="XAH393" i="1"/>
  <c r="XAI393" i="1"/>
  <c r="XAJ393" i="1"/>
  <c r="XAK393" i="1"/>
  <c r="XAL393" i="1"/>
  <c r="XAM393" i="1"/>
  <c r="XAN393" i="1"/>
  <c r="XAO393" i="1"/>
  <c r="XAP393" i="1"/>
  <c r="XAQ393" i="1"/>
  <c r="XAR393" i="1"/>
  <c r="XAS393" i="1"/>
  <c r="XAT393" i="1"/>
  <c r="XAU393" i="1"/>
  <c r="XAV393" i="1"/>
  <c r="XAW393" i="1"/>
  <c r="XAX393" i="1"/>
  <c r="XAY393" i="1"/>
  <c r="XAZ393" i="1"/>
  <c r="XBA393" i="1"/>
  <c r="XBB393" i="1"/>
  <c r="XBC393" i="1"/>
  <c r="XBD393" i="1"/>
  <c r="XBE393" i="1"/>
  <c r="XBF393" i="1"/>
  <c r="XBG393" i="1"/>
  <c r="XBH393" i="1"/>
  <c r="XBI393" i="1"/>
  <c r="XBJ393" i="1"/>
  <c r="XBK393" i="1"/>
  <c r="XBL393" i="1"/>
  <c r="XBM393" i="1"/>
  <c r="XBN393" i="1"/>
  <c r="XBO393" i="1"/>
  <c r="XBP393" i="1"/>
  <c r="XBQ393" i="1"/>
  <c r="XBR393" i="1"/>
  <c r="XBS393" i="1"/>
  <c r="XBT393" i="1"/>
  <c r="XBU393" i="1"/>
  <c r="XBV393" i="1"/>
  <c r="XBW393" i="1"/>
  <c r="XBX393" i="1"/>
  <c r="XBY393" i="1"/>
  <c r="XBZ393" i="1"/>
  <c r="XCA393" i="1"/>
  <c r="XCB393" i="1"/>
  <c r="XCC393" i="1"/>
  <c r="XCD393" i="1"/>
  <c r="XCE393" i="1"/>
  <c r="XCF393" i="1"/>
  <c r="XCG393" i="1"/>
  <c r="XCH393" i="1"/>
  <c r="XCI393" i="1"/>
  <c r="XCJ393" i="1"/>
  <c r="XCK393" i="1"/>
  <c r="XCL393" i="1"/>
  <c r="XCM393" i="1"/>
  <c r="XCN393" i="1"/>
  <c r="XCO393" i="1"/>
  <c r="XCP393" i="1"/>
  <c r="XCQ393" i="1"/>
  <c r="XCR393" i="1"/>
  <c r="XCS393" i="1"/>
  <c r="XCT393" i="1"/>
  <c r="XCU393" i="1"/>
  <c r="XCV393" i="1"/>
  <c r="XCW393" i="1"/>
  <c r="XCX393" i="1"/>
  <c r="XCY393" i="1"/>
  <c r="XCZ393" i="1"/>
  <c r="XDA393" i="1"/>
  <c r="XDB393" i="1"/>
  <c r="XDC393" i="1"/>
  <c r="XDD393" i="1"/>
  <c r="XDE393" i="1"/>
  <c r="XDF393" i="1"/>
  <c r="XDG393" i="1"/>
  <c r="XDH393" i="1"/>
  <c r="XDI393" i="1"/>
  <c r="XDJ393" i="1"/>
  <c r="XDK393" i="1"/>
  <c r="XDL393" i="1"/>
  <c r="XDM393" i="1"/>
  <c r="XDN393" i="1"/>
  <c r="XDO393" i="1"/>
  <c r="XDP393" i="1"/>
  <c r="XDQ393" i="1"/>
  <c r="XDR393" i="1"/>
  <c r="XDS393" i="1"/>
  <c r="XDT393" i="1"/>
  <c r="XDU393" i="1"/>
  <c r="XDV393" i="1"/>
  <c r="XDW393" i="1"/>
  <c r="XDX393" i="1"/>
  <c r="XDY393" i="1"/>
  <c r="XDZ393" i="1"/>
  <c r="XEA393" i="1"/>
  <c r="XEB393" i="1"/>
  <c r="XEC393" i="1"/>
  <c r="XED393" i="1"/>
  <c r="XEE393" i="1"/>
  <c r="XEF393" i="1"/>
  <c r="XEG393" i="1"/>
  <c r="XEH393" i="1"/>
  <c r="XEI393" i="1"/>
  <c r="XEJ393" i="1"/>
  <c r="XEK393" i="1"/>
  <c r="XEL393" i="1"/>
  <c r="XEM393" i="1"/>
  <c r="XEN393" i="1"/>
  <c r="XEO393" i="1"/>
  <c r="XEP393" i="1"/>
  <c r="XEQ393" i="1"/>
  <c r="XER393" i="1"/>
  <c r="XES393" i="1"/>
  <c r="XET393" i="1"/>
  <c r="XEU393" i="1"/>
  <c r="XEV393" i="1"/>
  <c r="XEW393" i="1"/>
  <c r="XEX393" i="1"/>
  <c r="XEY393" i="1"/>
  <c r="XEZ393" i="1"/>
  <c r="XFA393" i="1"/>
  <c r="XFB393" i="1"/>
  <c r="XFC393" i="1"/>
  <c r="XFD393" i="1"/>
  <c r="D393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V381" i="1"/>
  <c r="W381" i="1"/>
  <c r="X381" i="1"/>
  <c r="Y381" i="1"/>
  <c r="Z381" i="1"/>
  <c r="D381" i="1"/>
  <c r="C378" i="1"/>
  <c r="A378" i="1"/>
  <c r="C377" i="1"/>
  <c r="A377" i="1"/>
  <c r="C390" i="1"/>
  <c r="A390" i="1"/>
  <c r="C389" i="1"/>
  <c r="A389" i="1"/>
  <c r="C375" i="1"/>
  <c r="A375" i="1"/>
  <c r="C411" i="1"/>
  <c r="A411" i="1"/>
  <c r="BU506" i="1" l="1"/>
  <c r="CG506" i="1"/>
  <c r="CF506" i="1"/>
  <c r="CE506" i="1"/>
  <c r="CD506" i="1"/>
  <c r="CC506" i="1"/>
  <c r="CB506" i="1"/>
  <c r="CA506" i="1"/>
  <c r="BZ506" i="1"/>
  <c r="BY506" i="1"/>
  <c r="BX506" i="1"/>
  <c r="BW506" i="1"/>
  <c r="BS506" i="1"/>
  <c r="BR506" i="1"/>
  <c r="BQ506" i="1"/>
  <c r="BP506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B506" i="1"/>
  <c r="BA506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I507" i="1" s="1"/>
  <c r="H506" i="1"/>
  <c r="H507" i="1" s="1"/>
  <c r="G506" i="1"/>
  <c r="F506" i="1"/>
  <c r="F507" i="1" s="1"/>
  <c r="E506" i="1"/>
  <c r="D506" i="1"/>
  <c r="D507" i="1" s="1"/>
  <c r="BT503" i="1"/>
  <c r="BT500" i="1"/>
  <c r="BT493" i="1"/>
  <c r="BT488" i="1"/>
  <c r="BT480" i="1"/>
  <c r="BT477" i="1"/>
  <c r="A502" i="1"/>
  <c r="C502" i="1"/>
  <c r="A499" i="1"/>
  <c r="C499" i="1"/>
  <c r="A498" i="1"/>
  <c r="C498" i="1"/>
  <c r="A497" i="1"/>
  <c r="C497" i="1"/>
  <c r="A496" i="1"/>
  <c r="C496" i="1"/>
  <c r="A495" i="1"/>
  <c r="C495" i="1"/>
  <c r="A492" i="1"/>
  <c r="C492" i="1"/>
  <c r="A491" i="1"/>
  <c r="C491" i="1"/>
  <c r="A490" i="1"/>
  <c r="C490" i="1"/>
  <c r="A487" i="1"/>
  <c r="C487" i="1"/>
  <c r="A486" i="1"/>
  <c r="C486" i="1"/>
  <c r="A485" i="1"/>
  <c r="C485" i="1"/>
  <c r="A484" i="1"/>
  <c r="C484" i="1"/>
  <c r="A483" i="1"/>
  <c r="C483" i="1"/>
  <c r="A482" i="1"/>
  <c r="C482" i="1"/>
  <c r="A479" i="1"/>
  <c r="C479" i="1"/>
  <c r="A476" i="1"/>
  <c r="C476" i="1"/>
  <c r="A475" i="1"/>
  <c r="C475" i="1"/>
  <c r="A474" i="1"/>
  <c r="C474" i="1"/>
  <c r="A473" i="1"/>
  <c r="C473" i="1"/>
  <c r="A472" i="1"/>
  <c r="C472" i="1"/>
  <c r="A471" i="1"/>
  <c r="C471" i="1"/>
  <c r="BT467" i="1"/>
  <c r="BT464" i="1"/>
  <c r="BT457" i="1"/>
  <c r="BT452" i="1"/>
  <c r="BT445" i="1"/>
  <c r="BT442" i="1"/>
  <c r="A466" i="1"/>
  <c r="C466" i="1"/>
  <c r="A463" i="1"/>
  <c r="C463" i="1"/>
  <c r="A462" i="1"/>
  <c r="C462" i="1"/>
  <c r="A461" i="1"/>
  <c r="C461" i="1"/>
  <c r="A460" i="1"/>
  <c r="C460" i="1"/>
  <c r="A459" i="1"/>
  <c r="C459" i="1"/>
  <c r="A456" i="1"/>
  <c r="C456" i="1"/>
  <c r="A455" i="1"/>
  <c r="C455" i="1"/>
  <c r="A454" i="1"/>
  <c r="C454" i="1"/>
  <c r="A451" i="1"/>
  <c r="C451" i="1"/>
  <c r="A450" i="1"/>
  <c r="C450" i="1"/>
  <c r="A449" i="1"/>
  <c r="C449" i="1"/>
  <c r="A448" i="1"/>
  <c r="C448" i="1"/>
  <c r="A447" i="1"/>
  <c r="C447" i="1"/>
  <c r="A444" i="1"/>
  <c r="C444" i="1"/>
  <c r="A441" i="1"/>
  <c r="C441" i="1"/>
  <c r="A440" i="1"/>
  <c r="C440" i="1"/>
  <c r="A439" i="1"/>
  <c r="C439" i="1"/>
  <c r="A438" i="1"/>
  <c r="C438" i="1"/>
  <c r="A437" i="1"/>
  <c r="C437" i="1"/>
  <c r="BT433" i="1"/>
  <c r="BT430" i="1"/>
  <c r="BT422" i="1"/>
  <c r="BT417" i="1"/>
  <c r="BT409" i="1"/>
  <c r="BT406" i="1"/>
  <c r="A432" i="1"/>
  <c r="C432" i="1"/>
  <c r="A429" i="1"/>
  <c r="C429" i="1"/>
  <c r="A428" i="1"/>
  <c r="C428" i="1"/>
  <c r="A427" i="1"/>
  <c r="C427" i="1"/>
  <c r="A426" i="1"/>
  <c r="C426" i="1"/>
  <c r="A425" i="1"/>
  <c r="C425" i="1"/>
  <c r="A424" i="1"/>
  <c r="C424" i="1"/>
  <c r="A421" i="1"/>
  <c r="C421" i="1"/>
  <c r="A420" i="1"/>
  <c r="C420" i="1"/>
  <c r="A419" i="1"/>
  <c r="C419" i="1"/>
  <c r="A416" i="1"/>
  <c r="C416" i="1"/>
  <c r="A415" i="1"/>
  <c r="C415" i="1"/>
  <c r="A414" i="1"/>
  <c r="C414" i="1"/>
  <c r="A413" i="1"/>
  <c r="C413" i="1"/>
  <c r="A412" i="1"/>
  <c r="C412" i="1"/>
  <c r="A408" i="1"/>
  <c r="C408" i="1"/>
  <c r="A405" i="1"/>
  <c r="C405" i="1"/>
  <c r="A404" i="1"/>
  <c r="C404" i="1"/>
  <c r="A403" i="1"/>
  <c r="C403" i="1"/>
  <c r="A402" i="1"/>
  <c r="C402" i="1"/>
  <c r="A401" i="1"/>
  <c r="C401" i="1"/>
  <c r="A400" i="1"/>
  <c r="C400" i="1"/>
  <c r="BT396" i="1"/>
  <c r="BT386" i="1"/>
  <c r="BT381" i="1"/>
  <c r="BT373" i="1"/>
  <c r="BT370" i="1"/>
  <c r="A395" i="1"/>
  <c r="C395" i="1"/>
  <c r="A392" i="1"/>
  <c r="C392" i="1"/>
  <c r="A391" i="1"/>
  <c r="C391" i="1"/>
  <c r="A388" i="1"/>
  <c r="C388" i="1"/>
  <c r="A385" i="1"/>
  <c r="C385" i="1"/>
  <c r="A384" i="1"/>
  <c r="C384" i="1"/>
  <c r="A383" i="1"/>
  <c r="C383" i="1"/>
  <c r="A380" i="1"/>
  <c r="C380" i="1"/>
  <c r="A379" i="1"/>
  <c r="C379" i="1"/>
  <c r="A376" i="1"/>
  <c r="C376" i="1"/>
  <c r="A372" i="1"/>
  <c r="C372" i="1"/>
  <c r="A369" i="1"/>
  <c r="C369" i="1"/>
  <c r="A368" i="1"/>
  <c r="C368" i="1"/>
  <c r="A367" i="1"/>
  <c r="C367" i="1"/>
  <c r="A366" i="1"/>
  <c r="C366" i="1"/>
  <c r="A365" i="1"/>
  <c r="C365" i="1"/>
  <c r="A364" i="1"/>
  <c r="C364" i="1"/>
  <c r="BT360" i="1"/>
  <c r="BT357" i="1"/>
  <c r="BT350" i="1"/>
  <c r="BT345" i="1"/>
  <c r="BT337" i="1"/>
  <c r="BT334" i="1"/>
  <c r="A359" i="1"/>
  <c r="C359" i="1"/>
  <c r="A356" i="1"/>
  <c r="C356" i="1"/>
  <c r="A355" i="1"/>
  <c r="C355" i="1"/>
  <c r="A354" i="1"/>
  <c r="C354" i="1"/>
  <c r="A353" i="1"/>
  <c r="C353" i="1"/>
  <c r="A352" i="1"/>
  <c r="C352" i="1"/>
  <c r="A349" i="1"/>
  <c r="C349" i="1"/>
  <c r="A348" i="1"/>
  <c r="C348" i="1"/>
  <c r="A347" i="1"/>
  <c r="C347" i="1"/>
  <c r="A344" i="1"/>
  <c r="C344" i="1"/>
  <c r="A343" i="1"/>
  <c r="C343" i="1"/>
  <c r="A342" i="1"/>
  <c r="C342" i="1"/>
  <c r="A341" i="1"/>
  <c r="C341" i="1"/>
  <c r="A340" i="1"/>
  <c r="C340" i="1"/>
  <c r="A339" i="1"/>
  <c r="C339" i="1"/>
  <c r="A336" i="1"/>
  <c r="C336" i="1"/>
  <c r="A333" i="1"/>
  <c r="C333" i="1"/>
  <c r="A332" i="1"/>
  <c r="C332" i="1"/>
  <c r="A331" i="1"/>
  <c r="C331" i="1"/>
  <c r="A330" i="1"/>
  <c r="C330" i="1"/>
  <c r="A329" i="1"/>
  <c r="C329" i="1"/>
  <c r="BT325" i="1"/>
  <c r="BT322" i="1"/>
  <c r="BT315" i="1"/>
  <c r="BT310" i="1"/>
  <c r="BT302" i="1"/>
  <c r="BT299" i="1"/>
  <c r="A324" i="1"/>
  <c r="C324" i="1"/>
  <c r="A321" i="1"/>
  <c r="C321" i="1"/>
  <c r="A320" i="1"/>
  <c r="C320" i="1"/>
  <c r="A319" i="1"/>
  <c r="C319" i="1"/>
  <c r="A318" i="1"/>
  <c r="C318" i="1"/>
  <c r="A317" i="1"/>
  <c r="C317" i="1"/>
  <c r="A314" i="1"/>
  <c r="C314" i="1"/>
  <c r="A313" i="1"/>
  <c r="C313" i="1"/>
  <c r="A312" i="1"/>
  <c r="C312" i="1"/>
  <c r="A309" i="1"/>
  <c r="C309" i="1"/>
  <c r="A308" i="1"/>
  <c r="C308" i="1"/>
  <c r="A307" i="1"/>
  <c r="C307" i="1"/>
  <c r="A306" i="1"/>
  <c r="C306" i="1"/>
  <c r="A305" i="1"/>
  <c r="C305" i="1"/>
  <c r="A304" i="1"/>
  <c r="C304" i="1"/>
  <c r="A301" i="1"/>
  <c r="C301" i="1"/>
  <c r="A298" i="1"/>
  <c r="C298" i="1"/>
  <c r="A297" i="1"/>
  <c r="C297" i="1"/>
  <c r="A296" i="1"/>
  <c r="C296" i="1"/>
  <c r="A295" i="1"/>
  <c r="C295" i="1"/>
  <c r="A294" i="1"/>
  <c r="C294" i="1"/>
  <c r="A293" i="1"/>
  <c r="C293" i="1"/>
  <c r="BT289" i="1"/>
  <c r="BT286" i="1"/>
  <c r="BT280" i="1"/>
  <c r="BT275" i="1"/>
  <c r="BT267" i="1"/>
  <c r="BT264" i="1"/>
  <c r="A288" i="1"/>
  <c r="C288" i="1"/>
  <c r="A285" i="1"/>
  <c r="C285" i="1"/>
  <c r="A284" i="1"/>
  <c r="C284" i="1"/>
  <c r="A283" i="1"/>
  <c r="C283" i="1"/>
  <c r="A282" i="1"/>
  <c r="C282" i="1"/>
  <c r="A279" i="1"/>
  <c r="C279" i="1"/>
  <c r="A278" i="1"/>
  <c r="C278" i="1"/>
  <c r="A277" i="1"/>
  <c r="C277" i="1"/>
  <c r="A274" i="1"/>
  <c r="C274" i="1"/>
  <c r="A273" i="1"/>
  <c r="C273" i="1"/>
  <c r="A272" i="1"/>
  <c r="C272" i="1"/>
  <c r="A271" i="1"/>
  <c r="C271" i="1"/>
  <c r="A270" i="1"/>
  <c r="C270" i="1"/>
  <c r="A269" i="1"/>
  <c r="C269" i="1"/>
  <c r="A266" i="1"/>
  <c r="C266" i="1"/>
  <c r="A263" i="1"/>
  <c r="C263" i="1"/>
  <c r="A262" i="1"/>
  <c r="C262" i="1"/>
  <c r="A261" i="1"/>
  <c r="C261" i="1"/>
  <c r="A260" i="1"/>
  <c r="C260" i="1"/>
  <c r="A259" i="1"/>
  <c r="C259" i="1"/>
  <c r="A258" i="1"/>
  <c r="C258" i="1"/>
  <c r="BT254" i="1"/>
  <c r="BT251" i="1"/>
  <c r="BT245" i="1"/>
  <c r="BT240" i="1"/>
  <c r="BT232" i="1"/>
  <c r="BT229" i="1"/>
  <c r="A253" i="1"/>
  <c r="C253" i="1"/>
  <c r="A250" i="1"/>
  <c r="C250" i="1"/>
  <c r="A249" i="1"/>
  <c r="C249" i="1"/>
  <c r="A248" i="1"/>
  <c r="C248" i="1"/>
  <c r="A247" i="1"/>
  <c r="C247" i="1"/>
  <c r="A244" i="1"/>
  <c r="C244" i="1"/>
  <c r="A243" i="1"/>
  <c r="C243" i="1"/>
  <c r="A242" i="1"/>
  <c r="C242" i="1"/>
  <c r="A239" i="1"/>
  <c r="C239" i="1"/>
  <c r="A238" i="1"/>
  <c r="C238" i="1"/>
  <c r="A237" i="1"/>
  <c r="C237" i="1"/>
  <c r="A236" i="1"/>
  <c r="C236" i="1"/>
  <c r="A235" i="1"/>
  <c r="C235" i="1"/>
  <c r="A234" i="1"/>
  <c r="C234" i="1"/>
  <c r="A231" i="1"/>
  <c r="C231" i="1"/>
  <c r="A228" i="1"/>
  <c r="C228" i="1"/>
  <c r="A227" i="1"/>
  <c r="C227" i="1"/>
  <c r="A226" i="1"/>
  <c r="C226" i="1"/>
  <c r="A225" i="1"/>
  <c r="C225" i="1"/>
  <c r="A224" i="1"/>
  <c r="C224" i="1"/>
  <c r="A223" i="1"/>
  <c r="C223" i="1"/>
  <c r="BT219" i="1"/>
  <c r="BT216" i="1"/>
  <c r="BT209" i="1"/>
  <c r="BT204" i="1"/>
  <c r="BT196" i="1"/>
  <c r="BT193" i="1"/>
  <c r="A218" i="1"/>
  <c r="C218" i="1"/>
  <c r="A215" i="1"/>
  <c r="A214" i="1"/>
  <c r="C214" i="1"/>
  <c r="A213" i="1"/>
  <c r="C213" i="1"/>
  <c r="A212" i="1"/>
  <c r="C212" i="1"/>
  <c r="A211" i="1"/>
  <c r="C211" i="1"/>
  <c r="A208" i="1"/>
  <c r="C208" i="1"/>
  <c r="A207" i="1"/>
  <c r="C207" i="1"/>
  <c r="A206" i="1"/>
  <c r="C206" i="1"/>
  <c r="A203" i="1"/>
  <c r="C203" i="1"/>
  <c r="A202" i="1"/>
  <c r="C202" i="1"/>
  <c r="A201" i="1"/>
  <c r="C201" i="1"/>
  <c r="A200" i="1"/>
  <c r="C200" i="1"/>
  <c r="A199" i="1"/>
  <c r="C199" i="1"/>
  <c r="A198" i="1"/>
  <c r="C198" i="1"/>
  <c r="A195" i="1"/>
  <c r="C195" i="1"/>
  <c r="A192" i="1"/>
  <c r="C192" i="1"/>
  <c r="A191" i="1"/>
  <c r="C191" i="1"/>
  <c r="A190" i="1"/>
  <c r="C190" i="1"/>
  <c r="A189" i="1"/>
  <c r="C189" i="1"/>
  <c r="A188" i="1"/>
  <c r="C188" i="1"/>
  <c r="A187" i="1"/>
  <c r="C187" i="1"/>
  <c r="BT183" i="1"/>
  <c r="BT180" i="1"/>
  <c r="BT173" i="1"/>
  <c r="BT168" i="1"/>
  <c r="BT160" i="1"/>
  <c r="BT157" i="1"/>
  <c r="A182" i="1"/>
  <c r="C182" i="1"/>
  <c r="A179" i="1"/>
  <c r="C179" i="1"/>
  <c r="A178" i="1"/>
  <c r="C178" i="1"/>
  <c r="A177" i="1"/>
  <c r="C177" i="1"/>
  <c r="A176" i="1"/>
  <c r="C176" i="1"/>
  <c r="A175" i="1"/>
  <c r="C175" i="1"/>
  <c r="A172" i="1"/>
  <c r="C172" i="1"/>
  <c r="A171" i="1"/>
  <c r="C171" i="1"/>
  <c r="A170" i="1"/>
  <c r="C170" i="1"/>
  <c r="A167" i="1"/>
  <c r="C167" i="1"/>
  <c r="A166" i="1"/>
  <c r="C166" i="1"/>
  <c r="A165" i="1"/>
  <c r="C165" i="1"/>
  <c r="A164" i="1"/>
  <c r="C164" i="1"/>
  <c r="A163" i="1"/>
  <c r="C163" i="1"/>
  <c r="A162" i="1"/>
  <c r="C162" i="1"/>
  <c r="A159" i="1"/>
  <c r="C159" i="1"/>
  <c r="A156" i="1"/>
  <c r="C156" i="1"/>
  <c r="A155" i="1"/>
  <c r="C155" i="1"/>
  <c r="A154" i="1"/>
  <c r="C154" i="1"/>
  <c r="A153" i="1"/>
  <c r="C153" i="1"/>
  <c r="A152" i="1"/>
  <c r="C152" i="1"/>
  <c r="A151" i="1"/>
  <c r="C151" i="1"/>
  <c r="BT147" i="1"/>
  <c r="BT144" i="1"/>
  <c r="BT137" i="1"/>
  <c r="BT132" i="1"/>
  <c r="BT124" i="1"/>
  <c r="BT121" i="1"/>
  <c r="A146" i="1"/>
  <c r="C146" i="1"/>
  <c r="A143" i="1"/>
  <c r="C143" i="1"/>
  <c r="A142" i="1"/>
  <c r="C142" i="1"/>
  <c r="A141" i="1"/>
  <c r="C141" i="1"/>
  <c r="A140" i="1"/>
  <c r="C140" i="1"/>
  <c r="A139" i="1"/>
  <c r="C139" i="1"/>
  <c r="A136" i="1"/>
  <c r="C136" i="1"/>
  <c r="A135" i="1"/>
  <c r="C135" i="1"/>
  <c r="A134" i="1"/>
  <c r="C134" i="1"/>
  <c r="A131" i="1"/>
  <c r="C131" i="1"/>
  <c r="A130" i="1"/>
  <c r="C130" i="1"/>
  <c r="A129" i="1"/>
  <c r="C129" i="1"/>
  <c r="A128" i="1"/>
  <c r="C128" i="1"/>
  <c r="A127" i="1"/>
  <c r="C127" i="1"/>
  <c r="A126" i="1"/>
  <c r="C126" i="1"/>
  <c r="A123" i="1"/>
  <c r="C123" i="1"/>
  <c r="A120" i="1"/>
  <c r="C120" i="1"/>
  <c r="A119" i="1"/>
  <c r="C119" i="1"/>
  <c r="A118" i="1"/>
  <c r="C118" i="1"/>
  <c r="A117" i="1"/>
  <c r="C117" i="1"/>
  <c r="A116" i="1"/>
  <c r="C116" i="1"/>
  <c r="A115" i="1"/>
  <c r="C115" i="1"/>
  <c r="BT111" i="1"/>
  <c r="BT108" i="1"/>
  <c r="BT101" i="1"/>
  <c r="BT96" i="1"/>
  <c r="BT88" i="1"/>
  <c r="BT85" i="1"/>
  <c r="A110" i="1"/>
  <c r="C110" i="1"/>
  <c r="A107" i="1"/>
  <c r="C107" i="1"/>
  <c r="A106" i="1"/>
  <c r="C106" i="1"/>
  <c r="A105" i="1"/>
  <c r="C105" i="1"/>
  <c r="A104" i="1"/>
  <c r="C104" i="1"/>
  <c r="A103" i="1"/>
  <c r="C103" i="1"/>
  <c r="A100" i="1"/>
  <c r="C100" i="1"/>
  <c r="A99" i="1"/>
  <c r="C99" i="1"/>
  <c r="A98" i="1"/>
  <c r="C98" i="1"/>
  <c r="A95" i="1"/>
  <c r="C95" i="1"/>
  <c r="A94" i="1"/>
  <c r="C94" i="1"/>
  <c r="A93" i="1"/>
  <c r="C93" i="1"/>
  <c r="A92" i="1"/>
  <c r="C92" i="1"/>
  <c r="A91" i="1"/>
  <c r="C91" i="1"/>
  <c r="A90" i="1"/>
  <c r="C90" i="1"/>
  <c r="A87" i="1"/>
  <c r="C87" i="1"/>
  <c r="A84" i="1"/>
  <c r="C84" i="1"/>
  <c r="A83" i="1"/>
  <c r="C83" i="1"/>
  <c r="A82" i="1"/>
  <c r="C82" i="1"/>
  <c r="A81" i="1"/>
  <c r="C81" i="1"/>
  <c r="A80" i="1"/>
  <c r="C80" i="1"/>
  <c r="A79" i="1"/>
  <c r="C79" i="1"/>
  <c r="BT75" i="1"/>
  <c r="BT72" i="1"/>
  <c r="BT65" i="1"/>
  <c r="BT60" i="1"/>
  <c r="BT52" i="1"/>
  <c r="BT49" i="1"/>
  <c r="A74" i="1"/>
  <c r="C74" i="1"/>
  <c r="A71" i="1"/>
  <c r="A70" i="1"/>
  <c r="C70" i="1"/>
  <c r="A69" i="1"/>
  <c r="C69" i="1"/>
  <c r="A68" i="1"/>
  <c r="C68" i="1"/>
  <c r="A67" i="1"/>
  <c r="C67" i="1"/>
  <c r="A64" i="1"/>
  <c r="C64" i="1"/>
  <c r="A63" i="1"/>
  <c r="C63" i="1"/>
  <c r="A62" i="1"/>
  <c r="C62" i="1"/>
  <c r="A59" i="1"/>
  <c r="C59" i="1"/>
  <c r="A58" i="1"/>
  <c r="C58" i="1"/>
  <c r="A57" i="1"/>
  <c r="C57" i="1"/>
  <c r="A56" i="1"/>
  <c r="C56" i="1"/>
  <c r="A55" i="1"/>
  <c r="C55" i="1"/>
  <c r="A54" i="1"/>
  <c r="C54" i="1"/>
  <c r="A51" i="1"/>
  <c r="C51" i="1"/>
  <c r="A48" i="1"/>
  <c r="C48" i="1"/>
  <c r="A47" i="1"/>
  <c r="C47" i="1"/>
  <c r="A46" i="1"/>
  <c r="C46" i="1"/>
  <c r="A45" i="1"/>
  <c r="C45" i="1"/>
  <c r="A44" i="1"/>
  <c r="C44" i="1"/>
  <c r="A43" i="1"/>
  <c r="C43" i="1"/>
  <c r="BT39" i="1"/>
  <c r="BT36" i="1"/>
  <c r="BT29" i="1"/>
  <c r="BT24" i="1"/>
  <c r="BT16" i="1"/>
  <c r="BT13" i="1"/>
  <c r="A38" i="1"/>
  <c r="C38" i="1"/>
  <c r="A35" i="1"/>
  <c r="C35" i="1"/>
  <c r="A34" i="1"/>
  <c r="C34" i="1"/>
  <c r="A33" i="1"/>
  <c r="C33" i="1"/>
  <c r="A32" i="1"/>
  <c r="C32" i="1"/>
  <c r="A31" i="1"/>
  <c r="C31" i="1"/>
  <c r="A28" i="1"/>
  <c r="C28" i="1"/>
  <c r="A27" i="1"/>
  <c r="C27" i="1"/>
  <c r="A26" i="1"/>
  <c r="C26" i="1"/>
  <c r="A23" i="1"/>
  <c r="C23" i="1"/>
  <c r="A22" i="1"/>
  <c r="C22" i="1"/>
  <c r="A21" i="1"/>
  <c r="C21" i="1"/>
  <c r="A20" i="1"/>
  <c r="C20" i="1"/>
  <c r="A19" i="1"/>
  <c r="C19" i="1"/>
  <c r="A18" i="1"/>
  <c r="A15" i="1"/>
  <c r="A12" i="1"/>
  <c r="C12" i="1"/>
  <c r="A11" i="1"/>
  <c r="C11" i="1"/>
  <c r="A10" i="1"/>
  <c r="C10" i="1"/>
  <c r="A9" i="1"/>
  <c r="C9" i="1"/>
  <c r="A8" i="1"/>
  <c r="C8" i="1"/>
  <c r="A7" i="1"/>
  <c r="C7" i="1"/>
</calcChain>
</file>

<file path=xl/sharedStrings.xml><?xml version="1.0" encoding="utf-8"?>
<sst xmlns="http://schemas.openxmlformats.org/spreadsheetml/2006/main" count="583" uniqueCount="215">
  <si>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</si>
  <si>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</si>
  <si>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</si>
  <si>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</si>
  <si>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</si>
  <si>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</si>
  <si>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</si>
  <si>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</si>
  <si>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</si>
  <si>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</si>
  <si>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</si>
  <si>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</si>
  <si>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</si>
  <si>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</si>
  <si>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</si>
  <si>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</si>
  <si>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</si>
  <si>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</si>
  <si>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</si>
  <si>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</si>
  <si>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</si>
  <si>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В2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</si>
  <si>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</si>
  <si>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</si>
  <si>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</si>
  <si>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</si>
  <si>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</si>
  <si>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</si>
  <si>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</si>
  <si>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</si>
  <si>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</si>
  <si>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</si>
  <si>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</si>
  <si>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</si>
  <si>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</si>
  <si>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</si>
  <si>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</si>
  <si>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</si>
  <si>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</si>
  <si>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</si>
  <si>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</si>
  <si>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</si>
  <si>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</si>
  <si>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</si>
  <si>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</si>
  <si>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</si>
  <si>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</si>
  <si>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</si>
  <si>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</si>
  <si>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</si>
  <si>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</si>
  <si>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</si>
  <si>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</si>
  <si>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</si>
  <si>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</si>
  <si>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</si>
  <si>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</si>
  <si>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</si>
  <si>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</si>
  <si>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</si>
  <si>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</si>
  <si>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</si>
  <si>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</si>
  <si>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</si>
  <si>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</si>
  <si>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</si>
  <si>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</si>
  <si>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</si>
  <si>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№</t>
  </si>
  <si>
    <t>Витамины</t>
  </si>
  <si>
    <t>С,мг</t>
  </si>
  <si>
    <t>Дата составления</t>
  </si>
  <si>
    <t>Дата печати</t>
  </si>
  <si>
    <t>Группа</t>
  </si>
  <si>
    <t>Физ.Норма</t>
  </si>
  <si>
    <t>1 день</t>
  </si>
  <si>
    <t>меню для лагеря (7-10 лет)</t>
  </si>
  <si>
    <t>СанПиН 2.3/2.4.3590-20  7-11 лет</t>
  </si>
  <si>
    <t xml:space="preserve">Завтрак </t>
  </si>
  <si>
    <t>Каша рисовая молочная с маслом сливочным</t>
  </si>
  <si>
    <t>Масло сливочное</t>
  </si>
  <si>
    <t>Сыр</t>
  </si>
  <si>
    <t>Творожок 5% Наша Маша</t>
  </si>
  <si>
    <t>Хлеб пшеничный</t>
  </si>
  <si>
    <t>Чай с молоком</t>
  </si>
  <si>
    <t>Итого за 'Завтрак '</t>
  </si>
  <si>
    <t xml:space="preserve">10:00 </t>
  </si>
  <si>
    <t>Сок</t>
  </si>
  <si>
    <t>Итого за '10:00 '</t>
  </si>
  <si>
    <t xml:space="preserve">Обед </t>
  </si>
  <si>
    <t>Салат Витаминный</t>
  </si>
  <si>
    <t>Суп куриный с макаронными изделиями</t>
  </si>
  <si>
    <t>Каша гречневая рассыпчатая</t>
  </si>
  <si>
    <t>Хлеб ржаной</t>
  </si>
  <si>
    <t>Компот из сухофруктов</t>
  </si>
  <si>
    <t>Итого за 'Обед '</t>
  </si>
  <si>
    <t xml:space="preserve">Полдник </t>
  </si>
  <si>
    <t>Кисель из клюквы</t>
  </si>
  <si>
    <t>Коржик молочный</t>
  </si>
  <si>
    <t>Яблоки</t>
  </si>
  <si>
    <t>Итого за 'Полдник '</t>
  </si>
  <si>
    <t xml:space="preserve">Ужин </t>
  </si>
  <si>
    <t>Салат из свежих помидор с растительным маслом</t>
  </si>
  <si>
    <t>Запеканка картофельная, фаршированная отварным мясом говядины</t>
  </si>
  <si>
    <t>Соус молочный (для подачи к блюду)</t>
  </si>
  <si>
    <t>Чай с лимоном</t>
  </si>
  <si>
    <t>Итого за 'Ужин '</t>
  </si>
  <si>
    <t xml:space="preserve">Перед сном </t>
  </si>
  <si>
    <t>Кисло-молочные продукты в ассортименте</t>
  </si>
  <si>
    <t>Итого за 'Перед сном '</t>
  </si>
  <si>
    <t>Итого за день</t>
  </si>
  <si>
    <t>2 день</t>
  </si>
  <si>
    <t>Каша пшенная молочная с маслом сливочным</t>
  </si>
  <si>
    <t>Яйцо отварное</t>
  </si>
  <si>
    <t>Йогурт</t>
  </si>
  <si>
    <t>Какао с молоком</t>
  </si>
  <si>
    <t>Салат из моркови с изюмом и растительным маслом</t>
  </si>
  <si>
    <t>Борщ со сметаной</t>
  </si>
  <si>
    <t>Макаронные изделия отварные</t>
  </si>
  <si>
    <t>Компот из кураги и изюма с витамином С</t>
  </si>
  <si>
    <t>Компот из яблок и чернослива</t>
  </si>
  <si>
    <t>Кондитерские изделия</t>
  </si>
  <si>
    <t>Горбуша, запеченная в омлете</t>
  </si>
  <si>
    <t>Рис с овощами</t>
  </si>
  <si>
    <t>Чай</t>
  </si>
  <si>
    <t>3 день</t>
  </si>
  <si>
    <t>Омлет запеченный или паровой</t>
  </si>
  <si>
    <t>Каша геркулесовая молочная с маслом сливочным</t>
  </si>
  <si>
    <t>Салат из свежих огурцов с растительным маслом</t>
  </si>
  <si>
    <t>Рассольник домашний со сметаной</t>
  </si>
  <si>
    <t>Горошница с маслом</t>
  </si>
  <si>
    <t>Напиток из шиповника</t>
  </si>
  <si>
    <t>Компот из яблок и кураги с витамином С</t>
  </si>
  <si>
    <t>Пряники</t>
  </si>
  <si>
    <t>Груша</t>
  </si>
  <si>
    <t>Бифштекс рубленный паровой</t>
  </si>
  <si>
    <t>Картофельное пюре</t>
  </si>
  <si>
    <t>4 день</t>
  </si>
  <si>
    <t>Запеканка из творога</t>
  </si>
  <si>
    <t>Каша кукурузная молочная с маслом сливочным</t>
  </si>
  <si>
    <t>Салат из отварной свеклы с яблоками и растительным маслом</t>
  </si>
  <si>
    <t>Суп-пюре из разных овощей</t>
  </si>
  <si>
    <t>Рыба, запеченная в молочном соусе (горбуша)</t>
  </si>
  <si>
    <t>Компот из яблок и изюма</t>
  </si>
  <si>
    <t>Молоко</t>
  </si>
  <si>
    <t>Пирожок Лакомка</t>
  </si>
  <si>
    <t>Салат из моркови с растительным маслом</t>
  </si>
  <si>
    <t>Запеканка картофельная, фаршированная отварным мясом говядины с овощами</t>
  </si>
  <si>
    <t>5 день</t>
  </si>
  <si>
    <t>Каша ячневая молочная с маслом сливочным</t>
  </si>
  <si>
    <t>Кофейный напиток с молоком</t>
  </si>
  <si>
    <t>Щи из свежей капусты со сметаной</t>
  </si>
  <si>
    <t>Каша гречневая рассыпчатая с овощами</t>
  </si>
  <si>
    <t>Мясо говядины отварное</t>
  </si>
  <si>
    <t>Капуста тушеная</t>
  </si>
  <si>
    <t>6 день</t>
  </si>
  <si>
    <t>Салат Винегрет овощной</t>
  </si>
  <si>
    <t>Суп картофельный с рыбой (горбуша)</t>
  </si>
  <si>
    <t>Морс из клюквы</t>
  </si>
  <si>
    <t>Салат из белокочанной капусты с яблоками, морковью и растительным маслом</t>
  </si>
  <si>
    <t>7 день</t>
  </si>
  <si>
    <t>Каша пшеничная молочная с маслом сливочным</t>
  </si>
  <si>
    <t>Салат из пекинской капусты с огурцами и растительным маслом</t>
  </si>
  <si>
    <t>Картофель отварной</t>
  </si>
  <si>
    <t>Плов из отварного мяса говядины</t>
  </si>
  <si>
    <t>8 день</t>
  </si>
  <si>
    <t>Суп картофельный с бобовыми</t>
  </si>
  <si>
    <t>Булочка Ягодка</t>
  </si>
  <si>
    <t>Бананы</t>
  </si>
  <si>
    <t>Жаркое по-домашнему</t>
  </si>
  <si>
    <t>9 день</t>
  </si>
  <si>
    <t>Каша овсяная молочная с маслом сливочным</t>
  </si>
  <si>
    <t>Компот из яблок и изюма с витамином С</t>
  </si>
  <si>
    <t>Ватрушка с яблоками</t>
  </si>
  <si>
    <t>10 день</t>
  </si>
  <si>
    <t>Каша молочная ассорти (рис, пшено) с маслом сливочным</t>
  </si>
  <si>
    <t>Салат из отварной свеклы с изюмом и растительным маслом</t>
  </si>
  <si>
    <t>11 день</t>
  </si>
  <si>
    <t>Салат из белокочанной капусты с морковью и растительным маслом</t>
  </si>
  <si>
    <t>Печенье</t>
  </si>
  <si>
    <t>Салат Урожайный</t>
  </si>
  <si>
    <t>12 день</t>
  </si>
  <si>
    <t>Булочка с маком</t>
  </si>
  <si>
    <t>Соус сметанный</t>
  </si>
  <si>
    <t>13 день</t>
  </si>
  <si>
    <t>Салат из свежих огурцов и помидор с растительным маслом</t>
  </si>
  <si>
    <t>Суп полевой</t>
  </si>
  <si>
    <t>Плов из мяса говядины</t>
  </si>
  <si>
    <t>Сдоба обыкновенная</t>
  </si>
  <si>
    <t>14 день</t>
  </si>
  <si>
    <t>Салат из белокочанной капусты с огурцами и растительным маслом</t>
  </si>
  <si>
    <t>Гарнир овощной сборный</t>
  </si>
  <si>
    <t>Итого за период (14 дней)</t>
  </si>
  <si>
    <t>Среднее значение</t>
  </si>
  <si>
    <t>Б:Ж:У</t>
  </si>
  <si>
    <t>1:1:4</t>
  </si>
  <si>
    <t>Биточки из мяса говядины паровые</t>
  </si>
  <si>
    <t xml:space="preserve">Соус молочный </t>
  </si>
  <si>
    <t xml:space="preserve">Биточки из мяса кур </t>
  </si>
  <si>
    <t xml:space="preserve">Биточки  из мяса кур </t>
  </si>
  <si>
    <t>Биточки рыбные горбуша</t>
  </si>
  <si>
    <t xml:space="preserve">Печень в молочном соусе </t>
  </si>
  <si>
    <t xml:space="preserve">Фрикасе из куры </t>
  </si>
  <si>
    <t>Биточки  из мяса говядины паровые</t>
  </si>
  <si>
    <t xml:space="preserve">Гуляш из мяса говядины </t>
  </si>
  <si>
    <t>Котлеты куриная паровая</t>
  </si>
  <si>
    <t>Ккотлеты рыбные из горбуши</t>
  </si>
  <si>
    <t>Тефтели из куры в томатном соусе</t>
  </si>
  <si>
    <t>Окорочок запеченный бескостный</t>
  </si>
  <si>
    <t xml:space="preserve">Голубцы ленивые </t>
  </si>
  <si>
    <t>Гуляш из сердца говяжьего</t>
  </si>
  <si>
    <t>Биточки куриные с рисом</t>
  </si>
  <si>
    <t>Биточки  рыбные из трески</t>
  </si>
  <si>
    <t>Салат из огурцов и помидор с растительным маслом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</si>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</sst>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3" fillId="0" borderId="1" xfId="0" applyFont="1" applyBorder="1" applyAlignment="1"/>
    <xf numFmtId="0" fontId="4" fillId="0" borderId="1" xfId="0" applyFont="1" applyBorder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/>
    <xf numFmtId="0" fontId="3" fillId="0" borderId="1" xfId="0" quotePrefix="1" applyFont="1" applyBorder="1" applyAlignment="1"/>
    <xf numFmtId="0" fontId="5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6" fillId="2" borderId="1" xfId="0" applyFont="1" applyFill="1" applyBorder="1"/>
    <xf numFmtId="1" fontId="4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FD508"/>
  <sheetViews>
    <sheetView tabSelected="1" topLeftCell="B468" zoomScale="85" zoomScaleNormal="85" workbookViewId="0">
      <selection activeCell="F10" sqref="F10"/>
    </sheetView>
  </sheetViews>
  <sheetFormatPr defaultColWidth="0" defaultRowHeight="15.75" x14ac:dyDescent="0.25"/>
  <cols>
    <col min="1" max="1" width="8" style="5" hidden="1" customWidth="1"/>
    <col min="2" max="2" width="55.28515625" style="10" customWidth="1"/>
    <col min="3" max="3" width="8.5703125" style="28" customWidth="1"/>
    <col min="4" max="4" width="8.140625" style="9" customWidth="1"/>
    <col min="5" max="5" width="10.140625" style="9" customWidth="1"/>
    <col min="6" max="6" width="8.7109375" style="9" customWidth="1"/>
    <col min="7" max="7" width="10.85546875" style="9" customWidth="1"/>
    <col min="8" max="8" width="8.42578125" style="9" customWidth="1"/>
    <col min="9" max="9" width="0.28515625" style="9" customWidth="1"/>
    <col min="10" max="12" width="8.140625" style="9" hidden="1" customWidth="1"/>
    <col min="13" max="13" width="11.42578125" style="9" hidden="1" customWidth="1"/>
    <col min="14" max="14" width="9.42578125" style="9" hidden="1" customWidth="1"/>
    <col min="15" max="15" width="7.42578125" style="9" hidden="1" customWidth="1"/>
    <col min="16" max="16" width="8.140625" style="9" hidden="1" customWidth="1"/>
    <col min="17" max="17" width="5.28515625" style="9" hidden="1" customWidth="1"/>
    <col min="18" max="18" width="5.5703125" style="9" hidden="1" customWidth="1"/>
    <col min="19" max="19" width="22" style="9" hidden="1" customWidth="1"/>
    <col min="20" max="20" width="8.140625" style="9" hidden="1" customWidth="1"/>
    <col min="21" max="21" width="10.5703125" style="9" hidden="1" customWidth="1"/>
    <col min="22" max="22" width="9.42578125" style="9" hidden="1" customWidth="1"/>
    <col min="23" max="23" width="7" style="9" hidden="1" customWidth="1"/>
    <col min="24" max="24" width="8.140625" style="9" hidden="1" customWidth="1"/>
    <col min="25" max="25" width="7" style="9" hidden="1" customWidth="1"/>
    <col min="26" max="26" width="10.42578125" style="9" hidden="1" customWidth="1"/>
    <col min="27" max="71" width="0" style="5" hidden="1" customWidth="1"/>
    <col min="72" max="16383" width="0" style="5" hidden="1"/>
    <col min="16384" max="16384" width="1.42578125" style="5" hidden="1"/>
  </cols>
  <sheetData>
    <row r="1" spans="1:85" ht="0.75" customHeight="1" x14ac:dyDescent="0.25"/>
    <row r="2" spans="1:85" ht="15.75" hidden="1" customHeight="1" x14ac:dyDescent="0.25"/>
    <row r="3" spans="1:85" s="4" customFormat="1" ht="14.25" customHeight="1" x14ac:dyDescent="0.25">
      <c r="A3" s="30" t="s">
        <v>68</v>
      </c>
      <c r="B3" s="16" t="s">
        <v>0</v>
      </c>
      <c r="C3" s="31" t="s">
        <v>6</v>
      </c>
      <c r="D3" s="30" t="s">
        <v>2</v>
      </c>
      <c r="E3" s="30"/>
      <c r="F3" s="30" t="s">
        <v>8</v>
      </c>
      <c r="G3" s="30"/>
      <c r="H3" s="30" t="s">
        <v>7</v>
      </c>
      <c r="I3" s="30" t="s">
        <v>5</v>
      </c>
      <c r="J3" s="1" t="s">
        <v>9</v>
      </c>
      <c r="K3" s="1" t="s">
        <v>10</v>
      </c>
      <c r="L3" s="1" t="s">
        <v>67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/>
      <c r="X3" s="1"/>
      <c r="Y3" s="1"/>
      <c r="Z3" s="1" t="s">
        <v>69</v>
      </c>
      <c r="AA3" s="4" t="s">
        <v>23</v>
      </c>
      <c r="AB3" s="4" t="s">
        <v>24</v>
      </c>
      <c r="AC3" s="4" t="s">
        <v>25</v>
      </c>
      <c r="AD3" s="4" t="s">
        <v>26</v>
      </c>
      <c r="AE3" s="4" t="s">
        <v>27</v>
      </c>
      <c r="AF3" s="4" t="s">
        <v>28</v>
      </c>
      <c r="AG3" s="4" t="s">
        <v>29</v>
      </c>
      <c r="AH3" s="4" t="s">
        <v>30</v>
      </c>
      <c r="AI3" s="4" t="s">
        <v>31</v>
      </c>
      <c r="AJ3" s="4" t="s">
        <v>32</v>
      </c>
      <c r="AK3" s="4" t="s">
        <v>33</v>
      </c>
      <c r="AL3" s="4" t="s">
        <v>34</v>
      </c>
      <c r="AM3" s="4" t="s">
        <v>35</v>
      </c>
      <c r="AN3" s="4" t="s">
        <v>36</v>
      </c>
      <c r="AO3" s="4" t="s">
        <v>37</v>
      </c>
      <c r="AP3" s="4" t="s">
        <v>38</v>
      </c>
      <c r="AQ3" s="4" t="s">
        <v>39</v>
      </c>
      <c r="AR3" s="4" t="s">
        <v>40</v>
      </c>
      <c r="AS3" s="4" t="s">
        <v>41</v>
      </c>
      <c r="AT3" s="4" t="s">
        <v>42</v>
      </c>
      <c r="AU3" s="4" t="s">
        <v>43</v>
      </c>
      <c r="AV3" s="4" t="s">
        <v>44</v>
      </c>
      <c r="AW3" s="4" t="s">
        <v>45</v>
      </c>
      <c r="AX3" s="4" t="s">
        <v>46</v>
      </c>
      <c r="AY3" s="4" t="s">
        <v>47</v>
      </c>
      <c r="AZ3" s="4" t="s">
        <v>48</v>
      </c>
      <c r="BA3" s="4" t="s">
        <v>49</v>
      </c>
      <c r="BB3" s="4" t="s">
        <v>50</v>
      </c>
      <c r="BC3" s="4" t="s">
        <v>51</v>
      </c>
      <c r="BD3" s="4" t="s">
        <v>52</v>
      </c>
      <c r="BE3" s="4" t="s">
        <v>53</v>
      </c>
      <c r="BF3" s="4" t="s">
        <v>54</v>
      </c>
      <c r="BG3" s="4" t="s">
        <v>55</v>
      </c>
      <c r="BH3" s="4" t="s">
        <v>56</v>
      </c>
      <c r="BI3" s="4" t="s">
        <v>57</v>
      </c>
      <c r="BJ3" s="4" t="s">
        <v>58</v>
      </c>
      <c r="BK3" s="4" t="s">
        <v>59</v>
      </c>
      <c r="BL3" s="4" t="s">
        <v>60</v>
      </c>
      <c r="BM3" s="4" t="s">
        <v>61</v>
      </c>
      <c r="BN3" s="4" t="s">
        <v>62</v>
      </c>
      <c r="BO3" s="4" t="s">
        <v>63</v>
      </c>
      <c r="BP3" s="4" t="s">
        <v>64</v>
      </c>
      <c r="BQ3" s="4" t="s">
        <v>65</v>
      </c>
      <c r="BR3" s="4" t="s">
        <v>66</v>
      </c>
    </row>
    <row r="4" spans="1:85" s="4" customFormat="1" ht="15.75" customHeight="1" x14ac:dyDescent="0.25">
      <c r="A4" s="30"/>
      <c r="B4" s="11"/>
      <c r="C4" s="31"/>
      <c r="D4" s="3" t="s">
        <v>1</v>
      </c>
      <c r="E4" s="3" t="s">
        <v>3</v>
      </c>
      <c r="F4" s="3" t="s">
        <v>1</v>
      </c>
      <c r="G4" s="3" t="s">
        <v>4</v>
      </c>
      <c r="H4" s="30"/>
      <c r="I4" s="3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 t="s">
        <v>21</v>
      </c>
      <c r="X4" s="1" t="s">
        <v>214</v>
      </c>
      <c r="Y4" s="1" t="s">
        <v>22</v>
      </c>
      <c r="Z4" s="1" t="s">
        <v>70</v>
      </c>
    </row>
    <row r="5" spans="1:85" s="4" customFormat="1" ht="15" x14ac:dyDescent="0.25">
      <c r="B5" s="12" t="s">
        <v>75</v>
      </c>
      <c r="C5" s="29"/>
      <c r="D5" s="17"/>
      <c r="E5" s="17"/>
      <c r="F5" s="17"/>
      <c r="G5" s="17"/>
      <c r="H5" s="17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85" s="4" customFormat="1" ht="15" x14ac:dyDescent="0.25">
      <c r="B6" s="12" t="s">
        <v>78</v>
      </c>
      <c r="C6" s="29"/>
      <c r="D6" s="17"/>
      <c r="E6" s="17"/>
      <c r="F6" s="17"/>
      <c r="G6" s="17"/>
      <c r="H6" s="17"/>
      <c r="I6" s="1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85" s="4" customFormat="1" ht="15" x14ac:dyDescent="0.25">
      <c r="A7" s="4" t="str">
        <f>"8/4"</f>
        <v>8/4</v>
      </c>
      <c r="B7" s="6" t="s">
        <v>79</v>
      </c>
      <c r="C7" s="29" t="str">
        <f>"150"</f>
        <v>150</v>
      </c>
      <c r="D7" s="17">
        <v>4.53</v>
      </c>
      <c r="E7" s="17">
        <v>2.2000000000000002</v>
      </c>
      <c r="F7" s="17">
        <v>4.3600000000000003</v>
      </c>
      <c r="G7" s="17">
        <v>0.38</v>
      </c>
      <c r="H7" s="17">
        <v>31.76</v>
      </c>
      <c r="I7" s="17">
        <v>187.78455449999998</v>
      </c>
      <c r="J7" s="1">
        <v>3.03</v>
      </c>
      <c r="K7" s="1">
        <v>7.0000000000000007E-2</v>
      </c>
      <c r="L7" s="1">
        <v>0</v>
      </c>
      <c r="M7" s="1">
        <v>0</v>
      </c>
      <c r="N7" s="1">
        <v>6.89</v>
      </c>
      <c r="O7" s="1">
        <v>24.88</v>
      </c>
      <c r="P7" s="1">
        <v>1.02</v>
      </c>
      <c r="Q7" s="1">
        <v>0</v>
      </c>
      <c r="R7" s="1">
        <v>0</v>
      </c>
      <c r="S7" s="1">
        <v>0.08</v>
      </c>
      <c r="T7" s="1">
        <v>1.43</v>
      </c>
      <c r="U7" s="1">
        <v>274.75</v>
      </c>
      <c r="V7" s="1">
        <v>130.30000000000001</v>
      </c>
      <c r="W7" s="1">
        <v>0.1</v>
      </c>
      <c r="X7" s="1">
        <v>0.54</v>
      </c>
      <c r="Y7" s="1">
        <v>1.84</v>
      </c>
      <c r="Z7" s="1">
        <v>0.39</v>
      </c>
      <c r="AA7" s="4">
        <v>0</v>
      </c>
      <c r="AB7" s="4">
        <v>0</v>
      </c>
      <c r="AC7" s="4">
        <v>0</v>
      </c>
      <c r="AD7" s="4">
        <v>220.77</v>
      </c>
      <c r="AE7" s="4">
        <v>93</v>
      </c>
      <c r="AF7" s="4">
        <v>56.89</v>
      </c>
      <c r="AG7" s="4">
        <v>85.97</v>
      </c>
      <c r="AH7" s="4">
        <v>36.47</v>
      </c>
      <c r="AI7" s="4">
        <v>131.65</v>
      </c>
      <c r="AJ7" s="4">
        <v>138.56</v>
      </c>
      <c r="AK7" s="4">
        <v>180.55</v>
      </c>
      <c r="AL7" s="4">
        <v>192.28</v>
      </c>
      <c r="AM7" s="4">
        <v>60.94</v>
      </c>
      <c r="AN7" s="4">
        <v>113.54</v>
      </c>
      <c r="AO7" s="4">
        <v>427.18</v>
      </c>
      <c r="AP7" s="4">
        <v>0.96</v>
      </c>
      <c r="AQ7" s="4">
        <v>117.74</v>
      </c>
      <c r="AR7" s="4">
        <v>117.92</v>
      </c>
      <c r="AS7" s="4">
        <v>103.44</v>
      </c>
      <c r="AT7" s="4">
        <v>48.6</v>
      </c>
      <c r="AU7" s="4">
        <v>0.08</v>
      </c>
      <c r="AV7" s="4">
        <v>0.04</v>
      </c>
      <c r="AW7" s="4">
        <v>0.02</v>
      </c>
      <c r="AX7" s="4">
        <v>0.04</v>
      </c>
      <c r="AY7" s="4">
        <v>0.05</v>
      </c>
      <c r="AZ7" s="4">
        <v>0.24</v>
      </c>
      <c r="BA7" s="4">
        <v>0</v>
      </c>
      <c r="BB7" s="4">
        <v>0.67</v>
      </c>
      <c r="BC7" s="4">
        <v>0</v>
      </c>
      <c r="BD7" s="4">
        <v>0.21</v>
      </c>
      <c r="BE7" s="4">
        <v>0</v>
      </c>
      <c r="BF7" s="4">
        <v>0</v>
      </c>
      <c r="BG7" s="4">
        <v>0</v>
      </c>
      <c r="BH7" s="4">
        <v>0.04</v>
      </c>
      <c r="BI7" s="4">
        <v>7.0000000000000007E-2</v>
      </c>
      <c r="BJ7" s="4">
        <v>0.62</v>
      </c>
      <c r="BK7" s="4">
        <v>0</v>
      </c>
      <c r="BL7" s="4">
        <v>0</v>
      </c>
      <c r="BM7" s="4">
        <v>0.1</v>
      </c>
      <c r="BN7" s="4">
        <v>0</v>
      </c>
      <c r="BO7" s="4">
        <v>0</v>
      </c>
      <c r="BP7" s="4">
        <v>0</v>
      </c>
      <c r="BQ7" s="4">
        <v>0</v>
      </c>
      <c r="BR7" s="4">
        <v>0</v>
      </c>
      <c r="BS7" s="4">
        <v>211.05</v>
      </c>
      <c r="BU7" s="4">
        <v>18.399999999999999</v>
      </c>
      <c r="BW7" s="4">
        <v>0</v>
      </c>
      <c r="BX7" s="4">
        <v>0</v>
      </c>
      <c r="BY7" s="4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3.75</v>
      </c>
      <c r="CG7" s="4">
        <v>0.6</v>
      </c>
    </row>
    <row r="8" spans="1:85" s="4" customFormat="1" ht="15" x14ac:dyDescent="0.25">
      <c r="A8" s="4" t="str">
        <f>"-"</f>
        <v>-</v>
      </c>
      <c r="B8" s="6" t="s">
        <v>80</v>
      </c>
      <c r="C8" s="29" t="str">
        <f>"10"</f>
        <v>10</v>
      </c>
      <c r="D8" s="17">
        <v>0.08</v>
      </c>
      <c r="E8" s="17">
        <v>0.08</v>
      </c>
      <c r="F8" s="17">
        <v>7.25</v>
      </c>
      <c r="G8" s="17">
        <v>0</v>
      </c>
      <c r="H8" s="17">
        <v>0.13</v>
      </c>
      <c r="I8" s="17">
        <v>66.063999999999993</v>
      </c>
      <c r="J8" s="1">
        <v>4.71</v>
      </c>
      <c r="K8" s="1">
        <v>0.22</v>
      </c>
      <c r="L8" s="1">
        <v>0</v>
      </c>
      <c r="M8" s="1">
        <v>0</v>
      </c>
      <c r="N8" s="1">
        <v>0.13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0.14000000000000001</v>
      </c>
      <c r="U8" s="1">
        <v>1.5</v>
      </c>
      <c r="V8" s="1">
        <v>3</v>
      </c>
      <c r="W8" s="1">
        <v>0.01</v>
      </c>
      <c r="X8" s="1">
        <v>0.01</v>
      </c>
      <c r="Y8" s="1">
        <v>0.02</v>
      </c>
      <c r="Z8" s="1">
        <v>0</v>
      </c>
      <c r="AA8" s="4">
        <v>0</v>
      </c>
      <c r="AB8" s="4">
        <v>4.2</v>
      </c>
      <c r="AC8" s="4">
        <v>4.0999999999999996</v>
      </c>
      <c r="AD8" s="4">
        <v>7.6</v>
      </c>
      <c r="AE8" s="4">
        <v>4.5</v>
      </c>
      <c r="AF8" s="4">
        <v>1.7</v>
      </c>
      <c r="AG8" s="4">
        <v>4.7</v>
      </c>
      <c r="AH8" s="4">
        <v>4.3</v>
      </c>
      <c r="AI8" s="4">
        <v>4.2</v>
      </c>
      <c r="AJ8" s="4">
        <v>3.6</v>
      </c>
      <c r="AK8" s="4">
        <v>2.6</v>
      </c>
      <c r="AL8" s="4">
        <v>5.7</v>
      </c>
      <c r="AM8" s="4">
        <v>3.5</v>
      </c>
      <c r="AN8" s="4">
        <v>2.4</v>
      </c>
      <c r="AO8" s="4">
        <v>14.2</v>
      </c>
      <c r="AP8" s="4">
        <v>0</v>
      </c>
      <c r="AQ8" s="4">
        <v>4.8</v>
      </c>
      <c r="AR8" s="4">
        <v>5.4</v>
      </c>
      <c r="AS8" s="4">
        <v>4.2</v>
      </c>
      <c r="AT8" s="4">
        <v>1</v>
      </c>
      <c r="AU8" s="4">
        <v>0.27</v>
      </c>
      <c r="AV8" s="4">
        <v>0.12</v>
      </c>
      <c r="AW8" s="4">
        <v>7.0000000000000007E-2</v>
      </c>
      <c r="AX8" s="4">
        <v>0.15</v>
      </c>
      <c r="AY8" s="4">
        <v>0.17</v>
      </c>
      <c r="AZ8" s="4">
        <v>0.79</v>
      </c>
      <c r="BA8" s="4">
        <v>0</v>
      </c>
      <c r="BB8" s="4">
        <v>2.21</v>
      </c>
      <c r="BC8" s="4">
        <v>0</v>
      </c>
      <c r="BD8" s="4">
        <v>0.68</v>
      </c>
      <c r="BE8" s="4">
        <v>0</v>
      </c>
      <c r="BF8" s="4">
        <v>0</v>
      </c>
      <c r="BG8" s="4">
        <v>0</v>
      </c>
      <c r="BH8" s="4">
        <v>0.15</v>
      </c>
      <c r="BI8" s="4">
        <v>0.23</v>
      </c>
      <c r="BJ8" s="4">
        <v>1.8</v>
      </c>
      <c r="BK8" s="4">
        <v>0</v>
      </c>
      <c r="BL8" s="4">
        <v>0</v>
      </c>
      <c r="BM8" s="4">
        <v>0.09</v>
      </c>
      <c r="BN8" s="4">
        <v>0.01</v>
      </c>
      <c r="BO8" s="4">
        <v>0</v>
      </c>
      <c r="BP8" s="4">
        <v>0</v>
      </c>
      <c r="BQ8" s="4">
        <v>0</v>
      </c>
      <c r="BR8" s="4">
        <v>0</v>
      </c>
      <c r="BS8" s="4">
        <v>2.5</v>
      </c>
      <c r="BU8" s="4">
        <v>45</v>
      </c>
      <c r="BW8" s="4">
        <v>0</v>
      </c>
      <c r="BX8" s="4">
        <v>0</v>
      </c>
      <c r="BY8" s="4">
        <v>0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</row>
    <row r="9" spans="1:85" s="4" customFormat="1" ht="15" x14ac:dyDescent="0.25">
      <c r="A9" s="4" t="str">
        <f>""</f>
        <v/>
      </c>
      <c r="B9" s="6" t="s">
        <v>81</v>
      </c>
      <c r="C9" s="29" t="str">
        <f>"15"</f>
        <v>15</v>
      </c>
      <c r="D9" s="17">
        <v>3.95</v>
      </c>
      <c r="E9" s="17">
        <v>3.95</v>
      </c>
      <c r="F9" s="17">
        <v>3.99</v>
      </c>
      <c r="G9" s="17">
        <v>0</v>
      </c>
      <c r="H9" s="17">
        <v>0</v>
      </c>
      <c r="I9" s="17">
        <v>52.59</v>
      </c>
      <c r="J9" s="1">
        <v>2.2999999999999998</v>
      </c>
      <c r="K9" s="1">
        <v>0</v>
      </c>
      <c r="L9" s="1">
        <v>2.2999999999999998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0.3</v>
      </c>
      <c r="T9" s="1">
        <v>0.65</v>
      </c>
      <c r="U9" s="1">
        <v>0</v>
      </c>
      <c r="V9" s="1">
        <v>15</v>
      </c>
      <c r="W9" s="1">
        <v>0.06</v>
      </c>
      <c r="X9" s="1">
        <v>0.03</v>
      </c>
      <c r="Y9" s="1">
        <v>1.02</v>
      </c>
      <c r="Z9" s="1">
        <v>0.11</v>
      </c>
      <c r="AA9" s="4">
        <v>0</v>
      </c>
      <c r="AB9" s="4">
        <v>0</v>
      </c>
      <c r="AC9" s="4">
        <v>0</v>
      </c>
      <c r="AD9" s="4">
        <v>345</v>
      </c>
      <c r="AE9" s="4">
        <v>237</v>
      </c>
      <c r="AF9" s="4">
        <v>84</v>
      </c>
      <c r="AG9" s="4">
        <v>142.5</v>
      </c>
      <c r="AH9" s="4">
        <v>105</v>
      </c>
      <c r="AI9" s="4">
        <v>201</v>
      </c>
      <c r="AJ9" s="4">
        <v>114</v>
      </c>
      <c r="AK9" s="4">
        <v>130.5</v>
      </c>
      <c r="AL9" s="4">
        <v>234</v>
      </c>
      <c r="AM9" s="4">
        <v>105</v>
      </c>
      <c r="AN9" s="4">
        <v>76.5</v>
      </c>
      <c r="AO9" s="4">
        <v>775.5</v>
      </c>
      <c r="AP9" s="4">
        <v>0</v>
      </c>
      <c r="AQ9" s="4">
        <v>409.5</v>
      </c>
      <c r="AR9" s="4">
        <v>193.5</v>
      </c>
      <c r="AS9" s="4">
        <v>208.5</v>
      </c>
      <c r="AT9" s="4">
        <v>32.25</v>
      </c>
      <c r="AU9" s="4">
        <v>0</v>
      </c>
      <c r="AV9" s="4">
        <v>0.02</v>
      </c>
      <c r="AW9" s="4">
        <v>0.06</v>
      </c>
      <c r="AX9" s="4">
        <v>0.16</v>
      </c>
      <c r="AY9" s="4">
        <v>0.19</v>
      </c>
      <c r="AZ9" s="4">
        <v>0.5</v>
      </c>
      <c r="BA9" s="4">
        <v>0.06</v>
      </c>
      <c r="BB9" s="4">
        <v>1.05</v>
      </c>
      <c r="BC9" s="4">
        <v>0.02</v>
      </c>
      <c r="BD9" s="4">
        <v>0.24</v>
      </c>
      <c r="BE9" s="4">
        <v>0.02</v>
      </c>
      <c r="BF9" s="4">
        <v>0</v>
      </c>
      <c r="BG9" s="4">
        <v>0</v>
      </c>
      <c r="BH9" s="4">
        <v>0</v>
      </c>
      <c r="BI9" s="4">
        <v>0.1</v>
      </c>
      <c r="BJ9" s="4">
        <v>0.78</v>
      </c>
      <c r="BK9" s="4">
        <v>0</v>
      </c>
      <c r="BL9" s="4">
        <v>0</v>
      </c>
      <c r="BM9" s="4">
        <v>0.1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6.12</v>
      </c>
      <c r="BU9" s="4">
        <v>35.75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</row>
    <row r="10" spans="1:85" s="4" customFormat="1" ht="15" x14ac:dyDescent="0.25">
      <c r="A10" s="4" t="str">
        <f>""</f>
        <v/>
      </c>
      <c r="B10" s="6" t="s">
        <v>82</v>
      </c>
      <c r="C10" s="29" t="str">
        <f>"100"</f>
        <v>100</v>
      </c>
      <c r="D10" s="17">
        <v>9</v>
      </c>
      <c r="E10" s="17">
        <v>18</v>
      </c>
      <c r="F10" s="17">
        <v>5</v>
      </c>
      <c r="G10" s="17">
        <v>0</v>
      </c>
      <c r="H10" s="17">
        <v>4</v>
      </c>
      <c r="I10" s="17">
        <v>99.8</v>
      </c>
      <c r="J10" s="1">
        <v>5.2</v>
      </c>
      <c r="K10" s="1">
        <v>0</v>
      </c>
      <c r="L10" s="1">
        <v>0</v>
      </c>
      <c r="M10" s="1">
        <v>0</v>
      </c>
      <c r="N10" s="1">
        <v>4</v>
      </c>
      <c r="O10" s="1">
        <v>0</v>
      </c>
      <c r="P10" s="1">
        <v>0</v>
      </c>
      <c r="Q10" s="1">
        <v>0</v>
      </c>
      <c r="R10" s="1">
        <v>0</v>
      </c>
      <c r="S10" s="1">
        <v>1.2</v>
      </c>
      <c r="T10" s="1">
        <v>1</v>
      </c>
      <c r="U10" s="1">
        <v>41</v>
      </c>
      <c r="V10" s="1">
        <v>112</v>
      </c>
      <c r="W10" s="1">
        <v>0.27</v>
      </c>
      <c r="X10" s="1">
        <v>0.4</v>
      </c>
      <c r="Y10" s="1">
        <v>3.9</v>
      </c>
      <c r="Z10" s="1">
        <v>0.5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82</v>
      </c>
      <c r="BU10" s="4">
        <v>55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</row>
    <row r="11" spans="1:85" s="4" customFormat="1" ht="15" x14ac:dyDescent="0.25">
      <c r="A11" s="4" t="str">
        <f>"-"</f>
        <v>-</v>
      </c>
      <c r="B11" s="6" t="s">
        <v>83</v>
      </c>
      <c r="C11" s="29" t="str">
        <f>"100"</f>
        <v>100</v>
      </c>
      <c r="D11" s="17">
        <v>6.61</v>
      </c>
      <c r="E11" s="17">
        <v>0</v>
      </c>
      <c r="F11" s="17">
        <v>0.66</v>
      </c>
      <c r="G11" s="17">
        <v>0.66</v>
      </c>
      <c r="H11" s="17">
        <v>46.7</v>
      </c>
      <c r="I11" s="17">
        <v>223.90099999999998</v>
      </c>
      <c r="J11" s="1">
        <v>0</v>
      </c>
      <c r="K11" s="1">
        <v>0</v>
      </c>
      <c r="L11" s="1">
        <v>0</v>
      </c>
      <c r="M11" s="1">
        <v>0</v>
      </c>
      <c r="N11" s="1">
        <v>1.1000000000000001</v>
      </c>
      <c r="O11" s="1">
        <v>45.6</v>
      </c>
      <c r="P11" s="1">
        <v>0.2</v>
      </c>
      <c r="Q11" s="1">
        <v>0</v>
      </c>
      <c r="R11" s="1">
        <v>0</v>
      </c>
      <c r="S11" s="1">
        <v>0</v>
      </c>
      <c r="T11" s="1">
        <v>1.8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4">
        <v>0</v>
      </c>
      <c r="AB11" s="4">
        <v>0</v>
      </c>
      <c r="AC11" s="4">
        <v>0</v>
      </c>
      <c r="AD11" s="4">
        <v>508.95</v>
      </c>
      <c r="AE11" s="4">
        <v>168.78</v>
      </c>
      <c r="AF11" s="4">
        <v>100.05</v>
      </c>
      <c r="AG11" s="4">
        <v>200.1</v>
      </c>
      <c r="AH11" s="4">
        <v>75.69</v>
      </c>
      <c r="AI11" s="4">
        <v>361.92</v>
      </c>
      <c r="AJ11" s="4">
        <v>224.46</v>
      </c>
      <c r="AK11" s="4">
        <v>313.2</v>
      </c>
      <c r="AL11" s="4">
        <v>258.39</v>
      </c>
      <c r="AM11" s="4">
        <v>135.72</v>
      </c>
      <c r="AN11" s="4">
        <v>240.12</v>
      </c>
      <c r="AO11" s="4">
        <v>2007.96</v>
      </c>
      <c r="AP11" s="4">
        <v>0</v>
      </c>
      <c r="AQ11" s="4">
        <v>654.24</v>
      </c>
      <c r="AR11" s="4">
        <v>284.49</v>
      </c>
      <c r="AS11" s="4">
        <v>188.79</v>
      </c>
      <c r="AT11" s="4">
        <v>149.63999999999999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0.08</v>
      </c>
      <c r="BC11" s="4">
        <v>0</v>
      </c>
      <c r="BD11" s="4">
        <v>0.01</v>
      </c>
      <c r="BE11" s="4">
        <v>0</v>
      </c>
      <c r="BF11" s="4">
        <v>0</v>
      </c>
      <c r="BG11" s="4">
        <v>0</v>
      </c>
      <c r="BH11" s="4">
        <v>0</v>
      </c>
      <c r="BI11" s="4">
        <v>0.01</v>
      </c>
      <c r="BJ11" s="4">
        <v>7.0000000000000007E-2</v>
      </c>
      <c r="BK11" s="4">
        <v>0</v>
      </c>
      <c r="BL11" s="4">
        <v>0</v>
      </c>
      <c r="BM11" s="4">
        <v>0.28000000000000003</v>
      </c>
      <c r="BN11" s="4">
        <v>0.01</v>
      </c>
      <c r="BO11" s="4">
        <v>0</v>
      </c>
      <c r="BP11" s="4">
        <v>0</v>
      </c>
      <c r="BQ11" s="4">
        <v>0</v>
      </c>
      <c r="BR11" s="4">
        <v>0</v>
      </c>
      <c r="BS11" s="4">
        <v>39.1</v>
      </c>
      <c r="BU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</row>
    <row r="12" spans="1:85" s="4" customFormat="1" ht="15" x14ac:dyDescent="0.25">
      <c r="A12" s="4" t="str">
        <f>"16/10"</f>
        <v>16/10</v>
      </c>
      <c r="B12" s="6" t="s">
        <v>84</v>
      </c>
      <c r="C12" s="29" t="str">
        <f>"200"</f>
        <v>200</v>
      </c>
      <c r="D12" s="17">
        <v>1.55</v>
      </c>
      <c r="E12" s="17">
        <v>1.45</v>
      </c>
      <c r="F12" s="17">
        <v>1.45</v>
      </c>
      <c r="G12" s="17">
        <v>0.05</v>
      </c>
      <c r="H12" s="17">
        <v>11.26</v>
      </c>
      <c r="I12" s="17">
        <v>62.405579999999993</v>
      </c>
      <c r="J12" s="1">
        <v>1</v>
      </c>
      <c r="K12" s="1">
        <v>0</v>
      </c>
      <c r="L12" s="1">
        <v>0</v>
      </c>
      <c r="M12" s="1">
        <v>0</v>
      </c>
      <c r="N12" s="1">
        <v>11.26</v>
      </c>
      <c r="O12" s="1">
        <v>0</v>
      </c>
      <c r="P12" s="1">
        <v>0.1</v>
      </c>
      <c r="Q12" s="1">
        <v>0</v>
      </c>
      <c r="R12" s="1">
        <v>0</v>
      </c>
      <c r="S12" s="1">
        <v>0.05</v>
      </c>
      <c r="T12" s="1">
        <v>0.42</v>
      </c>
      <c r="U12" s="1">
        <v>25.1</v>
      </c>
      <c r="V12" s="1">
        <v>64.5</v>
      </c>
      <c r="W12" s="1">
        <v>0.06</v>
      </c>
      <c r="X12" s="1">
        <v>0.04</v>
      </c>
      <c r="Y12" s="1">
        <v>0.4</v>
      </c>
      <c r="Z12" s="1">
        <v>0.26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194.3</v>
      </c>
      <c r="BU12" s="4">
        <v>6.67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10</v>
      </c>
      <c r="CG12" s="4">
        <v>0</v>
      </c>
    </row>
    <row r="13" spans="1:85" s="7" customFormat="1" ht="14.25" x14ac:dyDescent="0.2">
      <c r="B13" s="13" t="s">
        <v>85</v>
      </c>
      <c r="C13" s="25">
        <f>C12+C11+C10+C9+C8+C7</f>
        <v>575</v>
      </c>
      <c r="D13" s="18">
        <v>25.72</v>
      </c>
      <c r="E13" s="18">
        <v>25.67</v>
      </c>
      <c r="F13" s="18">
        <v>22.71</v>
      </c>
      <c r="G13" s="18">
        <v>1.08</v>
      </c>
      <c r="H13" s="18">
        <v>93.85</v>
      </c>
      <c r="I13" s="18">
        <v>692.55</v>
      </c>
      <c r="J13" s="19">
        <v>16.23</v>
      </c>
      <c r="K13" s="19">
        <v>0.28999999999999998</v>
      </c>
      <c r="L13" s="19">
        <v>2.2999999999999998</v>
      </c>
      <c r="M13" s="19">
        <v>0</v>
      </c>
      <c r="N13" s="19">
        <v>23.37</v>
      </c>
      <c r="O13" s="19">
        <v>70.48</v>
      </c>
      <c r="P13" s="19">
        <v>1.32</v>
      </c>
      <c r="Q13" s="19">
        <v>0</v>
      </c>
      <c r="R13" s="19">
        <v>0</v>
      </c>
      <c r="S13" s="19">
        <v>1.63</v>
      </c>
      <c r="T13" s="19">
        <v>5.43</v>
      </c>
      <c r="U13" s="19">
        <v>342.35</v>
      </c>
      <c r="V13" s="19">
        <v>324.8</v>
      </c>
      <c r="W13" s="19">
        <v>0.5</v>
      </c>
      <c r="X13" s="19">
        <v>1.02</v>
      </c>
      <c r="Y13" s="19">
        <v>7.18</v>
      </c>
      <c r="Z13" s="19">
        <v>1.26</v>
      </c>
      <c r="AA13" s="7">
        <v>0</v>
      </c>
      <c r="AB13" s="7">
        <v>4.2</v>
      </c>
      <c r="AC13" s="7">
        <v>4.0999999999999996</v>
      </c>
      <c r="AD13" s="7">
        <v>1082.32</v>
      </c>
      <c r="AE13" s="7">
        <v>503.28</v>
      </c>
      <c r="AF13" s="7">
        <v>242.64</v>
      </c>
      <c r="AG13" s="7">
        <v>433.27</v>
      </c>
      <c r="AH13" s="7">
        <v>221.46</v>
      </c>
      <c r="AI13" s="7">
        <v>698.77</v>
      </c>
      <c r="AJ13" s="7">
        <v>480.62</v>
      </c>
      <c r="AK13" s="7">
        <v>626.85</v>
      </c>
      <c r="AL13" s="7">
        <v>690.37</v>
      </c>
      <c r="AM13" s="7">
        <v>305.16000000000003</v>
      </c>
      <c r="AN13" s="7">
        <v>432.56</v>
      </c>
      <c r="AO13" s="7">
        <v>3224.84</v>
      </c>
      <c r="AP13" s="7">
        <v>0.96</v>
      </c>
      <c r="AQ13" s="7">
        <v>1186.28</v>
      </c>
      <c r="AR13" s="7">
        <v>601.30999999999995</v>
      </c>
      <c r="AS13" s="7">
        <v>504.93</v>
      </c>
      <c r="AT13" s="7">
        <v>231.49</v>
      </c>
      <c r="AU13" s="7">
        <v>0.35</v>
      </c>
      <c r="AV13" s="7">
        <v>0.17</v>
      </c>
      <c r="AW13" s="7">
        <v>0.14000000000000001</v>
      </c>
      <c r="AX13" s="7">
        <v>0.36</v>
      </c>
      <c r="AY13" s="7">
        <v>0.41</v>
      </c>
      <c r="AZ13" s="7">
        <v>1.53</v>
      </c>
      <c r="BA13" s="7">
        <v>0.06</v>
      </c>
      <c r="BB13" s="7">
        <v>4.01</v>
      </c>
      <c r="BC13" s="7">
        <v>0.02</v>
      </c>
      <c r="BD13" s="7">
        <v>1.1299999999999999</v>
      </c>
      <c r="BE13" s="7">
        <v>0.02</v>
      </c>
      <c r="BF13" s="7">
        <v>0</v>
      </c>
      <c r="BG13" s="7">
        <v>0</v>
      </c>
      <c r="BH13" s="7">
        <v>0.2</v>
      </c>
      <c r="BI13" s="7">
        <v>0.41</v>
      </c>
      <c r="BJ13" s="7">
        <v>3.26</v>
      </c>
      <c r="BK13" s="7">
        <v>0</v>
      </c>
      <c r="BL13" s="7">
        <v>0</v>
      </c>
      <c r="BM13" s="7">
        <v>0.56999999999999995</v>
      </c>
      <c r="BN13" s="7">
        <v>0.02</v>
      </c>
      <c r="BO13" s="7">
        <v>0</v>
      </c>
      <c r="BP13" s="7">
        <v>0</v>
      </c>
      <c r="BQ13" s="7">
        <v>0</v>
      </c>
      <c r="BR13" s="7">
        <v>0</v>
      </c>
      <c r="BS13" s="7">
        <v>535.07000000000005</v>
      </c>
      <c r="BT13" s="7" t="e">
        <f>$I$13/#REF!*100</f>
        <v>#REF!</v>
      </c>
      <c r="BU13" s="7">
        <v>160.82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13.75</v>
      </c>
      <c r="CG13" s="7">
        <v>0.6</v>
      </c>
    </row>
    <row r="14" spans="1:85" s="4" customFormat="1" ht="15" x14ac:dyDescent="0.25">
      <c r="B14" s="14" t="s">
        <v>86</v>
      </c>
      <c r="C14" s="29"/>
      <c r="D14" s="17"/>
      <c r="E14" s="17"/>
      <c r="F14" s="17"/>
      <c r="G14" s="17"/>
      <c r="H14" s="17"/>
      <c r="I14" s="1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85" s="4" customFormat="1" ht="15" x14ac:dyDescent="0.25">
      <c r="A15" s="4" t="str">
        <f>"-"</f>
        <v>-</v>
      </c>
      <c r="B15" s="6" t="s">
        <v>87</v>
      </c>
      <c r="C15" s="29" t="str">
        <f>"200"</f>
        <v>200</v>
      </c>
      <c r="D15" s="17">
        <v>1</v>
      </c>
      <c r="E15" s="17">
        <v>0</v>
      </c>
      <c r="F15" s="17">
        <v>0.2</v>
      </c>
      <c r="G15" s="17">
        <v>0</v>
      </c>
      <c r="H15" s="17">
        <v>20.2</v>
      </c>
      <c r="I15" s="17">
        <v>86.47999999999999</v>
      </c>
      <c r="J15" s="1">
        <v>0</v>
      </c>
      <c r="K15" s="1">
        <v>0</v>
      </c>
      <c r="L15" s="1">
        <v>0</v>
      </c>
      <c r="M15" s="1">
        <v>0</v>
      </c>
      <c r="N15" s="1">
        <v>19.8</v>
      </c>
      <c r="O15" s="1">
        <v>0.4</v>
      </c>
      <c r="P15" s="1">
        <v>0.4</v>
      </c>
      <c r="Q15" s="1">
        <v>0</v>
      </c>
      <c r="R15" s="1">
        <v>0</v>
      </c>
      <c r="S15" s="1">
        <v>1</v>
      </c>
      <c r="T15" s="1">
        <v>0.6</v>
      </c>
      <c r="U15" s="1">
        <v>12</v>
      </c>
      <c r="V15" s="1">
        <v>240</v>
      </c>
      <c r="W15" s="1">
        <v>0.02</v>
      </c>
      <c r="X15" s="1">
        <v>0.2</v>
      </c>
      <c r="Y15" s="1">
        <v>0.4</v>
      </c>
      <c r="Z15" s="1">
        <v>4</v>
      </c>
      <c r="AA15" s="4">
        <v>0.4</v>
      </c>
      <c r="AB15" s="4">
        <v>0</v>
      </c>
      <c r="AC15" s="4">
        <v>0</v>
      </c>
      <c r="AD15" s="4">
        <v>28</v>
      </c>
      <c r="AE15" s="4">
        <v>28</v>
      </c>
      <c r="AF15" s="4">
        <v>4</v>
      </c>
      <c r="AG15" s="4">
        <v>16</v>
      </c>
      <c r="AH15" s="4">
        <v>4</v>
      </c>
      <c r="AI15" s="4">
        <v>14</v>
      </c>
      <c r="AJ15" s="4">
        <v>26</v>
      </c>
      <c r="AK15" s="4">
        <v>16</v>
      </c>
      <c r="AL15" s="4">
        <v>116</v>
      </c>
      <c r="AM15" s="4">
        <v>10</v>
      </c>
      <c r="AN15" s="4">
        <v>22</v>
      </c>
      <c r="AO15" s="4">
        <v>64</v>
      </c>
      <c r="AP15" s="4">
        <v>0</v>
      </c>
      <c r="AQ15" s="4">
        <v>20</v>
      </c>
      <c r="AR15" s="4">
        <v>24</v>
      </c>
      <c r="AS15" s="4">
        <v>10</v>
      </c>
      <c r="AT15" s="4">
        <v>8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176.2</v>
      </c>
      <c r="BU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</row>
    <row r="16" spans="1:85" s="7" customFormat="1" ht="14.25" x14ac:dyDescent="0.2">
      <c r="B16" s="13" t="s">
        <v>88</v>
      </c>
      <c r="C16" s="25" t="str">
        <f>C15</f>
        <v>200</v>
      </c>
      <c r="D16" s="18">
        <v>1</v>
      </c>
      <c r="E16" s="18">
        <v>0</v>
      </c>
      <c r="F16" s="18">
        <v>0.2</v>
      </c>
      <c r="G16" s="18">
        <v>0</v>
      </c>
      <c r="H16" s="18">
        <v>20.2</v>
      </c>
      <c r="I16" s="18">
        <v>86.48</v>
      </c>
      <c r="J16" s="19">
        <v>0</v>
      </c>
      <c r="K16" s="19">
        <v>0</v>
      </c>
      <c r="L16" s="19">
        <v>0</v>
      </c>
      <c r="M16" s="19">
        <v>0</v>
      </c>
      <c r="N16" s="19">
        <v>19.8</v>
      </c>
      <c r="O16" s="19">
        <v>0.4</v>
      </c>
      <c r="P16" s="19">
        <v>0.4</v>
      </c>
      <c r="Q16" s="19">
        <v>0</v>
      </c>
      <c r="R16" s="19">
        <v>0</v>
      </c>
      <c r="S16" s="19">
        <v>1</v>
      </c>
      <c r="T16" s="19">
        <v>0.6</v>
      </c>
      <c r="U16" s="19">
        <v>12</v>
      </c>
      <c r="V16" s="19">
        <v>240</v>
      </c>
      <c r="W16" s="19">
        <v>0.02</v>
      </c>
      <c r="X16" s="19">
        <v>0.2</v>
      </c>
      <c r="Y16" s="19">
        <v>0.4</v>
      </c>
      <c r="Z16" s="19">
        <v>4</v>
      </c>
      <c r="AA16" s="7">
        <v>0.4</v>
      </c>
      <c r="AB16" s="7">
        <v>0</v>
      </c>
      <c r="AC16" s="7">
        <v>0</v>
      </c>
      <c r="AD16" s="7">
        <v>28</v>
      </c>
      <c r="AE16" s="7">
        <v>28</v>
      </c>
      <c r="AF16" s="7">
        <v>4</v>
      </c>
      <c r="AG16" s="7">
        <v>16</v>
      </c>
      <c r="AH16" s="7">
        <v>4</v>
      </c>
      <c r="AI16" s="7">
        <v>14</v>
      </c>
      <c r="AJ16" s="7">
        <v>26</v>
      </c>
      <c r="AK16" s="7">
        <v>16</v>
      </c>
      <c r="AL16" s="7">
        <v>116</v>
      </c>
      <c r="AM16" s="7">
        <v>10</v>
      </c>
      <c r="AN16" s="7">
        <v>22</v>
      </c>
      <c r="AO16" s="7">
        <v>64</v>
      </c>
      <c r="AP16" s="7">
        <v>0</v>
      </c>
      <c r="AQ16" s="7">
        <v>20</v>
      </c>
      <c r="AR16" s="7">
        <v>24</v>
      </c>
      <c r="AS16" s="7">
        <v>10</v>
      </c>
      <c r="AT16" s="7">
        <v>8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176.2</v>
      </c>
      <c r="BT16" s="7" t="e">
        <f>$I$16/#REF!*100</f>
        <v>#REF!</v>
      </c>
      <c r="BU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</row>
    <row r="17" spans="1:85" s="4" customFormat="1" ht="15" x14ac:dyDescent="0.25">
      <c r="B17" s="14" t="s">
        <v>89</v>
      </c>
      <c r="C17" s="29"/>
      <c r="D17" s="17"/>
      <c r="E17" s="17"/>
      <c r="F17" s="17"/>
      <c r="G17" s="17"/>
      <c r="H17" s="17"/>
      <c r="I17" s="1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85" s="4" customFormat="1" ht="15" x14ac:dyDescent="0.25">
      <c r="A18" s="4" t="str">
        <f>"46/1"</f>
        <v>46/1</v>
      </c>
      <c r="B18" s="6" t="s">
        <v>90</v>
      </c>
      <c r="C18" s="29" t="str">
        <f>"80"</f>
        <v>80</v>
      </c>
      <c r="D18" s="17">
        <v>1.32</v>
      </c>
      <c r="E18" s="17">
        <v>0</v>
      </c>
      <c r="F18" s="17">
        <v>6.35</v>
      </c>
      <c r="G18" s="17">
        <v>6.35</v>
      </c>
      <c r="H18" s="17">
        <v>3.87</v>
      </c>
      <c r="I18" s="17">
        <v>82.422045440000019</v>
      </c>
      <c r="J18" s="1">
        <v>0.8</v>
      </c>
      <c r="K18" s="1">
        <v>4.16</v>
      </c>
      <c r="L18" s="1">
        <v>0.8</v>
      </c>
      <c r="M18" s="1">
        <v>0</v>
      </c>
      <c r="N18" s="1">
        <v>3.53</v>
      </c>
      <c r="O18" s="1">
        <v>0.34</v>
      </c>
      <c r="P18" s="1">
        <v>1.73</v>
      </c>
      <c r="Q18" s="1">
        <v>0</v>
      </c>
      <c r="R18" s="1">
        <v>0</v>
      </c>
      <c r="S18" s="1">
        <v>0.57999999999999996</v>
      </c>
      <c r="T18" s="1">
        <v>0.53</v>
      </c>
      <c r="U18" s="1">
        <v>0</v>
      </c>
      <c r="V18" s="1">
        <v>175.66</v>
      </c>
      <c r="W18" s="1">
        <v>0.05</v>
      </c>
      <c r="X18" s="1">
        <v>0.61</v>
      </c>
      <c r="Y18" s="1">
        <v>0.8</v>
      </c>
      <c r="Z18" s="1">
        <v>53.16</v>
      </c>
      <c r="AA18" s="4">
        <v>0</v>
      </c>
      <c r="AB18" s="4">
        <v>0</v>
      </c>
      <c r="AC18" s="4">
        <v>0</v>
      </c>
      <c r="AD18" s="4">
        <v>34.29</v>
      </c>
      <c r="AE18" s="4">
        <v>35.51</v>
      </c>
      <c r="AF18" s="4">
        <v>9.67</v>
      </c>
      <c r="AG18" s="4">
        <v>25.55</v>
      </c>
      <c r="AH18" s="4">
        <v>5.61</v>
      </c>
      <c r="AI18" s="4">
        <v>29.21</v>
      </c>
      <c r="AJ18" s="4">
        <v>27.99</v>
      </c>
      <c r="AK18" s="4">
        <v>35.44</v>
      </c>
      <c r="AL18" s="4">
        <v>70.03</v>
      </c>
      <c r="AM18" s="4">
        <v>12.82</v>
      </c>
      <c r="AN18" s="4">
        <v>18.2</v>
      </c>
      <c r="AO18" s="4">
        <v>114.24</v>
      </c>
      <c r="AP18" s="4">
        <v>0</v>
      </c>
      <c r="AQ18" s="4">
        <v>22.08</v>
      </c>
      <c r="AR18" s="4">
        <v>22.43</v>
      </c>
      <c r="AS18" s="4">
        <v>22.91</v>
      </c>
      <c r="AT18" s="4">
        <v>9.23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0.39</v>
      </c>
      <c r="BC18" s="4">
        <v>0</v>
      </c>
      <c r="BD18" s="4">
        <v>0.26</v>
      </c>
      <c r="BE18" s="4">
        <v>0.02</v>
      </c>
      <c r="BF18" s="4">
        <v>0.04</v>
      </c>
      <c r="BG18" s="4">
        <v>0</v>
      </c>
      <c r="BH18" s="4">
        <v>0</v>
      </c>
      <c r="BI18" s="4">
        <v>0</v>
      </c>
      <c r="BJ18" s="4">
        <v>1.49</v>
      </c>
      <c r="BK18" s="4">
        <v>0</v>
      </c>
      <c r="BL18" s="4">
        <v>0</v>
      </c>
      <c r="BM18" s="4">
        <v>3.7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67.22</v>
      </c>
      <c r="BU18" s="4">
        <v>286.02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</row>
    <row r="19" spans="1:85" s="4" customFormat="1" ht="15" x14ac:dyDescent="0.25">
      <c r="A19" s="4" t="str">
        <f>"40/2"</f>
        <v>40/2</v>
      </c>
      <c r="B19" s="6" t="s">
        <v>91</v>
      </c>
      <c r="C19" s="29" t="str">
        <f>"250"</f>
        <v>250</v>
      </c>
      <c r="D19" s="17">
        <v>3.6</v>
      </c>
      <c r="E19" s="17">
        <v>0.64</v>
      </c>
      <c r="F19" s="17">
        <v>3.55</v>
      </c>
      <c r="G19" s="17">
        <v>3.46</v>
      </c>
      <c r="H19" s="17">
        <v>15.93</v>
      </c>
      <c r="I19" s="17">
        <v>113.91268694142857</v>
      </c>
      <c r="J19" s="1">
        <v>0.55000000000000004</v>
      </c>
      <c r="K19" s="1">
        <v>1.95</v>
      </c>
      <c r="L19" s="1">
        <v>0.55000000000000004</v>
      </c>
      <c r="M19" s="1">
        <v>0</v>
      </c>
      <c r="N19" s="1">
        <v>2.23</v>
      </c>
      <c r="O19" s="1">
        <v>13.71</v>
      </c>
      <c r="P19" s="1">
        <v>1.38</v>
      </c>
      <c r="Q19" s="1">
        <v>0</v>
      </c>
      <c r="R19" s="1">
        <v>0</v>
      </c>
      <c r="S19" s="1">
        <v>7.0000000000000007E-2</v>
      </c>
      <c r="T19" s="1">
        <v>5.7</v>
      </c>
      <c r="U19" s="1">
        <v>744.45</v>
      </c>
      <c r="V19" s="1">
        <v>56.88</v>
      </c>
      <c r="W19" s="1">
        <v>0.02</v>
      </c>
      <c r="X19" s="1">
        <v>0.41</v>
      </c>
      <c r="Y19" s="1">
        <v>0.95</v>
      </c>
      <c r="Z19" s="1">
        <v>0.56999999999999995</v>
      </c>
      <c r="AA19" s="4">
        <v>0</v>
      </c>
      <c r="AB19" s="4">
        <v>0</v>
      </c>
      <c r="AC19" s="4">
        <v>0</v>
      </c>
      <c r="AD19" s="4">
        <v>83.66</v>
      </c>
      <c r="AE19" s="4">
        <v>29.91</v>
      </c>
      <c r="AF19" s="4">
        <v>16</v>
      </c>
      <c r="AG19" s="4">
        <v>34.61</v>
      </c>
      <c r="AH19" s="4">
        <v>10.77</v>
      </c>
      <c r="AI19" s="4">
        <v>52.49</v>
      </c>
      <c r="AJ19" s="4">
        <v>39.049999999999997</v>
      </c>
      <c r="AK19" s="4">
        <v>44.47</v>
      </c>
      <c r="AL19" s="4">
        <v>54.22</v>
      </c>
      <c r="AM19" s="4">
        <v>21.25</v>
      </c>
      <c r="AN19" s="4">
        <v>37.96</v>
      </c>
      <c r="AO19" s="4">
        <v>329.68</v>
      </c>
      <c r="AP19" s="4">
        <v>2.79</v>
      </c>
      <c r="AQ19" s="4">
        <v>97.03</v>
      </c>
      <c r="AR19" s="4">
        <v>52.88</v>
      </c>
      <c r="AS19" s="4">
        <v>26.66</v>
      </c>
      <c r="AT19" s="4">
        <v>20.92</v>
      </c>
      <c r="AU19" s="4">
        <v>0.01</v>
      </c>
      <c r="AV19" s="4">
        <v>0.01</v>
      </c>
      <c r="AW19" s="4">
        <v>0</v>
      </c>
      <c r="AX19" s="4">
        <v>0.01</v>
      </c>
      <c r="AY19" s="4">
        <v>0.01</v>
      </c>
      <c r="AZ19" s="4">
        <v>7.0000000000000007E-2</v>
      </c>
      <c r="BA19" s="4">
        <v>0.01</v>
      </c>
      <c r="BB19" s="4">
        <v>0.26</v>
      </c>
      <c r="BC19" s="4">
        <v>0</v>
      </c>
      <c r="BD19" s="4">
        <v>0.15</v>
      </c>
      <c r="BE19" s="4">
        <v>0.01</v>
      </c>
      <c r="BF19" s="4">
        <v>0.02</v>
      </c>
      <c r="BG19" s="4">
        <v>0</v>
      </c>
      <c r="BH19" s="4">
        <v>0.01</v>
      </c>
      <c r="BI19" s="4">
        <v>0.01</v>
      </c>
      <c r="BJ19" s="4">
        <v>0.73</v>
      </c>
      <c r="BK19" s="4">
        <v>0</v>
      </c>
      <c r="BL19" s="4">
        <v>0</v>
      </c>
      <c r="BM19" s="4">
        <v>1.83</v>
      </c>
      <c r="BN19" s="4">
        <v>0</v>
      </c>
      <c r="BO19" s="4">
        <v>0.01</v>
      </c>
      <c r="BP19" s="4">
        <v>0</v>
      </c>
      <c r="BQ19" s="4">
        <v>0</v>
      </c>
      <c r="BR19" s="4">
        <v>0</v>
      </c>
      <c r="BS19" s="4">
        <v>320.13</v>
      </c>
      <c r="BU19" s="4">
        <v>256.47000000000003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4.8600000000000003</v>
      </c>
    </row>
    <row r="20" spans="1:85" s="4" customFormat="1" ht="15" x14ac:dyDescent="0.25">
      <c r="A20" s="4" t="str">
        <f>"14/8"</f>
        <v>14/8</v>
      </c>
      <c r="B20" s="6" t="s">
        <v>196</v>
      </c>
      <c r="C20" s="29" t="str">
        <f>"90"</f>
        <v>90</v>
      </c>
      <c r="D20" s="17">
        <v>12.8</v>
      </c>
      <c r="E20" s="17">
        <v>12.59</v>
      </c>
      <c r="F20" s="17">
        <v>12.48</v>
      </c>
      <c r="G20" s="17">
        <v>0.12</v>
      </c>
      <c r="H20" s="17">
        <v>5.79</v>
      </c>
      <c r="I20" s="17">
        <v>187.39168199999997</v>
      </c>
      <c r="J20" s="1">
        <v>6.94</v>
      </c>
      <c r="K20" s="1">
        <v>0.1</v>
      </c>
      <c r="L20" s="1">
        <v>0</v>
      </c>
      <c r="M20" s="1">
        <v>0</v>
      </c>
      <c r="N20" s="1">
        <v>0.19</v>
      </c>
      <c r="O20" s="1">
        <v>5.6</v>
      </c>
      <c r="P20" s="1">
        <v>0.02</v>
      </c>
      <c r="Q20" s="1">
        <v>0</v>
      </c>
      <c r="R20" s="1">
        <v>0</v>
      </c>
      <c r="S20" s="1">
        <v>0.04</v>
      </c>
      <c r="T20" s="1">
        <v>1.81</v>
      </c>
      <c r="U20" s="1">
        <v>443.97</v>
      </c>
      <c r="V20" s="1">
        <v>210.7</v>
      </c>
      <c r="W20" s="1">
        <v>0.09</v>
      </c>
      <c r="X20" s="1">
        <v>2.71</v>
      </c>
      <c r="Y20" s="1">
        <v>5.96</v>
      </c>
      <c r="Z20" s="1">
        <v>0</v>
      </c>
      <c r="AA20" s="4">
        <v>0</v>
      </c>
      <c r="AB20" s="4">
        <v>0</v>
      </c>
      <c r="AC20" s="4">
        <v>0</v>
      </c>
      <c r="AD20" s="4">
        <v>1015.36</v>
      </c>
      <c r="AE20" s="4">
        <v>1034.8599999999999</v>
      </c>
      <c r="AF20" s="4">
        <v>297.68</v>
      </c>
      <c r="AG20" s="4">
        <v>540.75</v>
      </c>
      <c r="AH20" s="4">
        <v>146.12</v>
      </c>
      <c r="AI20" s="4">
        <v>559.04999999999995</v>
      </c>
      <c r="AJ20" s="4">
        <v>723.44</v>
      </c>
      <c r="AK20" s="4">
        <v>708.63</v>
      </c>
      <c r="AL20" s="4">
        <v>1164.29</v>
      </c>
      <c r="AM20" s="4">
        <v>471.81</v>
      </c>
      <c r="AN20" s="4">
        <v>630.66</v>
      </c>
      <c r="AO20" s="4">
        <v>2248.98</v>
      </c>
      <c r="AP20" s="4">
        <v>219.71</v>
      </c>
      <c r="AQ20" s="4">
        <v>532.17999999999995</v>
      </c>
      <c r="AR20" s="4">
        <v>538.79</v>
      </c>
      <c r="AS20" s="4">
        <v>446.86</v>
      </c>
      <c r="AT20" s="4">
        <v>186.62</v>
      </c>
      <c r="AU20" s="4">
        <v>0.11</v>
      </c>
      <c r="AV20" s="4">
        <v>0.05</v>
      </c>
      <c r="AW20" s="4">
        <v>0.03</v>
      </c>
      <c r="AX20" s="4">
        <v>0.06</v>
      </c>
      <c r="AY20" s="4">
        <v>7.0000000000000007E-2</v>
      </c>
      <c r="AZ20" s="4">
        <v>0.35</v>
      </c>
      <c r="BA20" s="4">
        <v>0.03</v>
      </c>
      <c r="BB20" s="4">
        <v>0.93</v>
      </c>
      <c r="BC20" s="4">
        <v>0.01</v>
      </c>
      <c r="BD20" s="4">
        <v>0.3</v>
      </c>
      <c r="BE20" s="4">
        <v>0</v>
      </c>
      <c r="BF20" s="4">
        <v>0</v>
      </c>
      <c r="BG20" s="4">
        <v>0</v>
      </c>
      <c r="BH20" s="4">
        <v>0.06</v>
      </c>
      <c r="BI20" s="4">
        <v>0.1</v>
      </c>
      <c r="BJ20" s="4">
        <v>0.78</v>
      </c>
      <c r="BK20" s="4">
        <v>0</v>
      </c>
      <c r="BL20" s="4">
        <v>0</v>
      </c>
      <c r="BM20" s="4">
        <v>0.1</v>
      </c>
      <c r="BN20" s="4">
        <v>0.01</v>
      </c>
      <c r="BO20" s="4">
        <v>0</v>
      </c>
      <c r="BP20" s="4">
        <v>0</v>
      </c>
      <c r="BQ20" s="4">
        <v>0</v>
      </c>
      <c r="BR20" s="4">
        <v>0</v>
      </c>
      <c r="BS20" s="4">
        <v>70.19</v>
      </c>
      <c r="BU20" s="4">
        <v>12.6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0.9</v>
      </c>
    </row>
    <row r="21" spans="1:85" s="4" customFormat="1" ht="15" x14ac:dyDescent="0.25">
      <c r="A21" s="4" t="str">
        <f>"60/3"</f>
        <v>60/3</v>
      </c>
      <c r="B21" s="6" t="s">
        <v>92</v>
      </c>
      <c r="C21" s="29" t="str">
        <f>"150"</f>
        <v>150</v>
      </c>
      <c r="D21" s="17">
        <v>8.6300000000000008</v>
      </c>
      <c r="E21" s="17">
        <v>0</v>
      </c>
      <c r="F21" s="17">
        <v>2.2599999999999998</v>
      </c>
      <c r="G21" s="17">
        <v>2.2599999999999998</v>
      </c>
      <c r="H21" s="17">
        <v>37.74</v>
      </c>
      <c r="I21" s="17">
        <v>224.32416496874998</v>
      </c>
      <c r="J21" s="1">
        <v>0.42</v>
      </c>
      <c r="K21" s="1">
        <v>0</v>
      </c>
      <c r="L21" s="1">
        <v>0.42</v>
      </c>
      <c r="M21" s="1">
        <v>0</v>
      </c>
      <c r="N21" s="1">
        <v>0.96</v>
      </c>
      <c r="O21" s="1">
        <v>36.78</v>
      </c>
      <c r="P21" s="1">
        <v>7.5</v>
      </c>
      <c r="Q21" s="1">
        <v>0</v>
      </c>
      <c r="R21" s="1">
        <v>0</v>
      </c>
      <c r="S21" s="1">
        <v>0</v>
      </c>
      <c r="T21" s="1">
        <v>3.15</v>
      </c>
      <c r="U21" s="1">
        <v>0</v>
      </c>
      <c r="V21" s="1">
        <v>263.10000000000002</v>
      </c>
      <c r="W21" s="1">
        <v>0.13</v>
      </c>
      <c r="X21" s="1">
        <v>2.5</v>
      </c>
      <c r="Y21" s="1">
        <v>5.03</v>
      </c>
      <c r="Z21" s="1">
        <v>0</v>
      </c>
      <c r="AA21" s="4">
        <v>0</v>
      </c>
      <c r="AB21" s="4">
        <v>0</v>
      </c>
      <c r="AC21" s="4">
        <v>0</v>
      </c>
      <c r="AD21" s="4">
        <v>510.27</v>
      </c>
      <c r="AE21" s="4">
        <v>363.01</v>
      </c>
      <c r="AF21" s="4">
        <v>219.18</v>
      </c>
      <c r="AG21" s="4">
        <v>273.97000000000003</v>
      </c>
      <c r="AH21" s="4">
        <v>123.29</v>
      </c>
      <c r="AI21" s="4">
        <v>405.48</v>
      </c>
      <c r="AJ21" s="4">
        <v>397.26</v>
      </c>
      <c r="AK21" s="4">
        <v>767.12</v>
      </c>
      <c r="AL21" s="4">
        <v>754.79</v>
      </c>
      <c r="AM21" s="4">
        <v>205.48</v>
      </c>
      <c r="AN21" s="4">
        <v>493.15</v>
      </c>
      <c r="AO21" s="4">
        <v>1547.94</v>
      </c>
      <c r="AP21" s="4">
        <v>0</v>
      </c>
      <c r="AQ21" s="4">
        <v>342.46</v>
      </c>
      <c r="AR21" s="4">
        <v>415.07</v>
      </c>
      <c r="AS21" s="4">
        <v>294.52</v>
      </c>
      <c r="AT21" s="4">
        <v>226.03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0.01</v>
      </c>
      <c r="BA21" s="4">
        <v>0</v>
      </c>
      <c r="BB21" s="4">
        <v>0.36</v>
      </c>
      <c r="BC21" s="4">
        <v>0</v>
      </c>
      <c r="BD21" s="4">
        <v>0.03</v>
      </c>
      <c r="BE21" s="4">
        <v>0.01</v>
      </c>
      <c r="BF21" s="4">
        <v>0</v>
      </c>
      <c r="BG21" s="4">
        <v>0</v>
      </c>
      <c r="BH21" s="4">
        <v>0</v>
      </c>
      <c r="BI21" s="4">
        <v>0.01</v>
      </c>
      <c r="BJ21" s="4">
        <v>0.73</v>
      </c>
      <c r="BK21" s="4">
        <v>0.01</v>
      </c>
      <c r="BL21" s="4">
        <v>0</v>
      </c>
      <c r="BM21" s="4">
        <v>0.72</v>
      </c>
      <c r="BN21" s="4">
        <v>7.0000000000000007E-2</v>
      </c>
      <c r="BO21" s="4">
        <v>0</v>
      </c>
      <c r="BP21" s="4">
        <v>0</v>
      </c>
      <c r="BQ21" s="4">
        <v>0</v>
      </c>
      <c r="BR21" s="4">
        <v>0</v>
      </c>
      <c r="BS21" s="4">
        <v>9.7899999999999991</v>
      </c>
      <c r="BU21" s="4">
        <v>1.05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1.97</v>
      </c>
    </row>
    <row r="22" spans="1:85" s="4" customFormat="1" ht="15" x14ac:dyDescent="0.25">
      <c r="A22" s="4" t="str">
        <f>"-"</f>
        <v>-</v>
      </c>
      <c r="B22" s="6" t="s">
        <v>93</v>
      </c>
      <c r="C22" s="29" t="str">
        <f>"80"</f>
        <v>80</v>
      </c>
      <c r="D22" s="17">
        <v>5.28</v>
      </c>
      <c r="E22" s="17">
        <v>0</v>
      </c>
      <c r="F22" s="17">
        <v>0.96</v>
      </c>
      <c r="G22" s="17">
        <v>0.96</v>
      </c>
      <c r="H22" s="17">
        <v>26.72</v>
      </c>
      <c r="I22" s="17">
        <v>154.70400000000001</v>
      </c>
      <c r="J22" s="1">
        <v>0.16</v>
      </c>
      <c r="K22" s="1">
        <v>0</v>
      </c>
      <c r="L22" s="1">
        <v>0</v>
      </c>
      <c r="M22" s="1">
        <v>0</v>
      </c>
      <c r="N22" s="1">
        <v>0.96</v>
      </c>
      <c r="O22" s="1">
        <v>25.76</v>
      </c>
      <c r="P22" s="1">
        <v>6.64</v>
      </c>
      <c r="Q22" s="1">
        <v>0</v>
      </c>
      <c r="R22" s="1">
        <v>0</v>
      </c>
      <c r="S22" s="1">
        <v>0.8</v>
      </c>
      <c r="T22" s="1">
        <v>2</v>
      </c>
      <c r="U22" s="1">
        <v>488</v>
      </c>
      <c r="V22" s="1">
        <v>196</v>
      </c>
      <c r="W22" s="1">
        <v>0.06</v>
      </c>
      <c r="X22" s="1">
        <v>0.56000000000000005</v>
      </c>
      <c r="Y22" s="1">
        <v>1.6</v>
      </c>
      <c r="Z22" s="1">
        <v>0</v>
      </c>
      <c r="AA22" s="4">
        <v>0</v>
      </c>
      <c r="AB22" s="4">
        <v>0</v>
      </c>
      <c r="AC22" s="4">
        <v>0</v>
      </c>
      <c r="AD22" s="4">
        <v>341.6</v>
      </c>
      <c r="AE22" s="4">
        <v>178.4</v>
      </c>
      <c r="AF22" s="4">
        <v>74.400000000000006</v>
      </c>
      <c r="AG22" s="4">
        <v>158.4</v>
      </c>
      <c r="AH22" s="4">
        <v>64</v>
      </c>
      <c r="AI22" s="4">
        <v>296.8</v>
      </c>
      <c r="AJ22" s="4">
        <v>237.6</v>
      </c>
      <c r="AK22" s="4">
        <v>232.8</v>
      </c>
      <c r="AL22" s="4">
        <v>371.2</v>
      </c>
      <c r="AM22" s="4">
        <v>99.2</v>
      </c>
      <c r="AN22" s="4">
        <v>248</v>
      </c>
      <c r="AO22" s="4">
        <v>1223.2</v>
      </c>
      <c r="AP22" s="4">
        <v>0</v>
      </c>
      <c r="AQ22" s="4">
        <v>420.8</v>
      </c>
      <c r="AR22" s="4">
        <v>232.8</v>
      </c>
      <c r="AS22" s="4">
        <v>144</v>
      </c>
      <c r="AT22" s="4">
        <v>104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0.11</v>
      </c>
      <c r="BC22" s="4">
        <v>0</v>
      </c>
      <c r="BD22" s="4">
        <v>0.01</v>
      </c>
      <c r="BE22" s="4">
        <v>0.02</v>
      </c>
      <c r="BF22" s="4">
        <v>0</v>
      </c>
      <c r="BG22" s="4">
        <v>0</v>
      </c>
      <c r="BH22" s="4">
        <v>0</v>
      </c>
      <c r="BI22" s="4">
        <v>0.01</v>
      </c>
      <c r="BJ22" s="4">
        <v>0.09</v>
      </c>
      <c r="BK22" s="4">
        <v>0</v>
      </c>
      <c r="BL22" s="4">
        <v>0</v>
      </c>
      <c r="BM22" s="4">
        <v>0.38</v>
      </c>
      <c r="BN22" s="4">
        <v>0.06</v>
      </c>
      <c r="BO22" s="4">
        <v>0</v>
      </c>
      <c r="BP22" s="4">
        <v>0</v>
      </c>
      <c r="BQ22" s="4">
        <v>0</v>
      </c>
      <c r="BR22" s="4">
        <v>0</v>
      </c>
      <c r="BS22" s="4">
        <v>37.6</v>
      </c>
      <c r="BU22" s="4">
        <v>0.67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</row>
    <row r="23" spans="1:85" s="4" customFormat="1" ht="15" x14ac:dyDescent="0.25">
      <c r="A23" s="4" t="str">
        <f>"6/10"</f>
        <v>6/10</v>
      </c>
      <c r="B23" s="6" t="s">
        <v>94</v>
      </c>
      <c r="C23" s="29" t="str">
        <f>"200"</f>
        <v>200</v>
      </c>
      <c r="D23" s="17">
        <v>0.52</v>
      </c>
      <c r="E23" s="17">
        <v>0</v>
      </c>
      <c r="F23" s="17">
        <v>0.03</v>
      </c>
      <c r="G23" s="17">
        <v>0.03</v>
      </c>
      <c r="H23" s="17">
        <v>20.07</v>
      </c>
      <c r="I23" s="17">
        <v>82.305999999999983</v>
      </c>
      <c r="J23" s="1">
        <v>0</v>
      </c>
      <c r="K23" s="1">
        <v>0</v>
      </c>
      <c r="L23" s="1">
        <v>0</v>
      </c>
      <c r="M23" s="1">
        <v>0</v>
      </c>
      <c r="N23" s="1">
        <v>19.77</v>
      </c>
      <c r="O23" s="1">
        <v>0.3</v>
      </c>
      <c r="P23" s="1">
        <v>1.8</v>
      </c>
      <c r="Q23" s="1">
        <v>0</v>
      </c>
      <c r="R23" s="1">
        <v>0</v>
      </c>
      <c r="S23" s="1">
        <v>0</v>
      </c>
      <c r="T23" s="1">
        <v>0.42</v>
      </c>
      <c r="U23" s="1">
        <v>1.85</v>
      </c>
      <c r="V23" s="1">
        <v>172.15</v>
      </c>
      <c r="W23" s="1">
        <v>0.02</v>
      </c>
      <c r="X23" s="1">
        <v>0.3</v>
      </c>
      <c r="Y23" s="1">
        <v>0</v>
      </c>
      <c r="Z23" s="1">
        <v>0.4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U23" s="4">
        <v>58.33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15</v>
      </c>
      <c r="CG23" s="4">
        <v>0</v>
      </c>
    </row>
    <row r="24" spans="1:85" s="7" customFormat="1" ht="14.25" x14ac:dyDescent="0.2">
      <c r="B24" s="13" t="s">
        <v>95</v>
      </c>
      <c r="C24" s="25">
        <f>C23+C22+C21+C20+C19+C18</f>
        <v>850</v>
      </c>
      <c r="D24" s="18">
        <v>32.15</v>
      </c>
      <c r="E24" s="18">
        <v>13.23</v>
      </c>
      <c r="F24" s="18">
        <v>25.62</v>
      </c>
      <c r="G24" s="18">
        <v>13.18</v>
      </c>
      <c r="H24" s="18">
        <v>110.13</v>
      </c>
      <c r="I24" s="18">
        <v>845.06</v>
      </c>
      <c r="J24" s="19">
        <v>8.8699999999999992</v>
      </c>
      <c r="K24" s="19">
        <v>6.21</v>
      </c>
      <c r="L24" s="19">
        <v>1.77</v>
      </c>
      <c r="M24" s="19">
        <v>0</v>
      </c>
      <c r="N24" s="19">
        <v>27.63</v>
      </c>
      <c r="O24" s="19">
        <v>82.49</v>
      </c>
      <c r="P24" s="19">
        <v>19.079999999999998</v>
      </c>
      <c r="Q24" s="19">
        <v>0</v>
      </c>
      <c r="R24" s="19">
        <v>0</v>
      </c>
      <c r="S24" s="19">
        <v>1.49</v>
      </c>
      <c r="T24" s="19">
        <v>13.61</v>
      </c>
      <c r="U24" s="19">
        <v>1678.27</v>
      </c>
      <c r="V24" s="19">
        <v>1074.5</v>
      </c>
      <c r="W24" s="19">
        <v>0.37</v>
      </c>
      <c r="X24" s="19">
        <v>7.09</v>
      </c>
      <c r="Y24" s="19">
        <v>14.35</v>
      </c>
      <c r="Z24" s="19">
        <v>54.12</v>
      </c>
      <c r="AA24" s="7">
        <v>0</v>
      </c>
      <c r="AB24" s="7">
        <v>0</v>
      </c>
      <c r="AC24" s="7">
        <v>0</v>
      </c>
      <c r="AD24" s="7">
        <v>1985.18</v>
      </c>
      <c r="AE24" s="7">
        <v>1641.69</v>
      </c>
      <c r="AF24" s="7">
        <v>616.91999999999996</v>
      </c>
      <c r="AG24" s="7">
        <v>1033.27</v>
      </c>
      <c r="AH24" s="7">
        <v>349.79</v>
      </c>
      <c r="AI24" s="7">
        <v>1343.03</v>
      </c>
      <c r="AJ24" s="7">
        <v>1425.34</v>
      </c>
      <c r="AK24" s="7">
        <v>1788.47</v>
      </c>
      <c r="AL24" s="7">
        <v>2414.5300000000002</v>
      </c>
      <c r="AM24" s="7">
        <v>810.57</v>
      </c>
      <c r="AN24" s="7">
        <v>1427.96</v>
      </c>
      <c r="AO24" s="7">
        <v>5464.05</v>
      </c>
      <c r="AP24" s="7">
        <v>222.5</v>
      </c>
      <c r="AQ24" s="7">
        <v>1414.55</v>
      </c>
      <c r="AR24" s="7">
        <v>1261.97</v>
      </c>
      <c r="AS24" s="7">
        <v>934.94</v>
      </c>
      <c r="AT24" s="7">
        <v>546.79</v>
      </c>
      <c r="AU24" s="7">
        <v>0.13</v>
      </c>
      <c r="AV24" s="7">
        <v>0.06</v>
      </c>
      <c r="AW24" s="7">
        <v>0.03</v>
      </c>
      <c r="AX24" s="7">
        <v>7.0000000000000007E-2</v>
      </c>
      <c r="AY24" s="7">
        <v>0.08</v>
      </c>
      <c r="AZ24" s="7">
        <v>0.42</v>
      </c>
      <c r="BA24" s="7">
        <v>0.03</v>
      </c>
      <c r="BB24" s="7">
        <v>2.06</v>
      </c>
      <c r="BC24" s="7">
        <v>0.02</v>
      </c>
      <c r="BD24" s="7">
        <v>0.74</v>
      </c>
      <c r="BE24" s="7">
        <v>0.06</v>
      </c>
      <c r="BF24" s="7">
        <v>0.06</v>
      </c>
      <c r="BG24" s="7">
        <v>0</v>
      </c>
      <c r="BH24" s="7">
        <v>7.0000000000000007E-2</v>
      </c>
      <c r="BI24" s="7">
        <v>0.13</v>
      </c>
      <c r="BJ24" s="7">
        <v>3.82</v>
      </c>
      <c r="BK24" s="7">
        <v>0.02</v>
      </c>
      <c r="BL24" s="7">
        <v>0</v>
      </c>
      <c r="BM24" s="7">
        <v>6.73</v>
      </c>
      <c r="BN24" s="7">
        <v>0.14000000000000001</v>
      </c>
      <c r="BO24" s="7">
        <v>0.01</v>
      </c>
      <c r="BP24" s="7">
        <v>0</v>
      </c>
      <c r="BQ24" s="7">
        <v>0</v>
      </c>
      <c r="BR24" s="7">
        <v>0</v>
      </c>
      <c r="BS24" s="7">
        <v>504.93</v>
      </c>
      <c r="BT24" s="7" t="e">
        <f>$I$24/#REF!*100</f>
        <v>#REF!</v>
      </c>
      <c r="BU24" s="7">
        <v>615.14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15</v>
      </c>
      <c r="CG24" s="7">
        <v>7.73</v>
      </c>
    </row>
    <row r="25" spans="1:85" s="4" customFormat="1" ht="15" x14ac:dyDescent="0.25">
      <c r="B25" s="14" t="s">
        <v>96</v>
      </c>
      <c r="C25" s="29"/>
      <c r="D25" s="17"/>
      <c r="E25" s="17"/>
      <c r="F25" s="17"/>
      <c r="G25" s="17"/>
      <c r="H25" s="17"/>
      <c r="I25" s="1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85" s="4" customFormat="1" ht="15" x14ac:dyDescent="0.25">
      <c r="A26" s="4" t="str">
        <f>"8/10"</f>
        <v>8/10</v>
      </c>
      <c r="B26" s="6" t="s">
        <v>97</v>
      </c>
      <c r="C26" s="29" t="str">
        <f>"200"</f>
        <v>200</v>
      </c>
      <c r="D26" s="17">
        <v>0.11</v>
      </c>
      <c r="E26" s="17">
        <v>0</v>
      </c>
      <c r="F26" s="17">
        <v>0.04</v>
      </c>
      <c r="G26" s="17">
        <v>0.04</v>
      </c>
      <c r="H26" s="17">
        <v>26.96</v>
      </c>
      <c r="I26" s="17">
        <v>108.48399999999998</v>
      </c>
      <c r="J26" s="1">
        <v>0</v>
      </c>
      <c r="K26" s="1">
        <v>0</v>
      </c>
      <c r="L26" s="1">
        <v>0</v>
      </c>
      <c r="M26" s="1">
        <v>0</v>
      </c>
      <c r="N26" s="1">
        <v>20.77</v>
      </c>
      <c r="O26" s="1">
        <v>6.18</v>
      </c>
      <c r="P26" s="1">
        <v>0.77</v>
      </c>
      <c r="Q26" s="1">
        <v>0</v>
      </c>
      <c r="R26" s="1">
        <v>0</v>
      </c>
      <c r="S26" s="1">
        <v>0.62</v>
      </c>
      <c r="T26" s="1">
        <v>0.1</v>
      </c>
      <c r="U26" s="1">
        <v>0.88</v>
      </c>
      <c r="V26" s="1">
        <v>25.6</v>
      </c>
      <c r="W26" s="1">
        <v>0</v>
      </c>
      <c r="X26" s="1">
        <v>0.04</v>
      </c>
      <c r="Y26" s="1">
        <v>0.06</v>
      </c>
      <c r="Z26" s="1">
        <v>3</v>
      </c>
      <c r="AA26" s="4">
        <v>0</v>
      </c>
      <c r="AB26" s="4">
        <v>0</v>
      </c>
      <c r="AC26" s="4">
        <v>0</v>
      </c>
      <c r="AD26" s="4">
        <v>55.4</v>
      </c>
      <c r="AE26" s="4">
        <v>48</v>
      </c>
      <c r="AF26" s="4">
        <v>14.2</v>
      </c>
      <c r="AG26" s="4">
        <v>22</v>
      </c>
      <c r="AH26" s="4">
        <v>8.6</v>
      </c>
      <c r="AI26" s="4">
        <v>28.2</v>
      </c>
      <c r="AJ26" s="4">
        <v>21.2</v>
      </c>
      <c r="AK26" s="4">
        <v>21</v>
      </c>
      <c r="AL26" s="4">
        <v>43.2</v>
      </c>
      <c r="AM26" s="4">
        <v>15.6</v>
      </c>
      <c r="AN26" s="4">
        <v>9.1999999999999993</v>
      </c>
      <c r="AO26" s="4">
        <v>101.2</v>
      </c>
      <c r="AP26" s="4">
        <v>0</v>
      </c>
      <c r="AQ26" s="4">
        <v>54.4</v>
      </c>
      <c r="AR26" s="4">
        <v>37</v>
      </c>
      <c r="AS26" s="4">
        <v>31</v>
      </c>
      <c r="AT26" s="4">
        <v>4</v>
      </c>
      <c r="AU26" s="4">
        <v>0.02</v>
      </c>
      <c r="AV26" s="4">
        <v>0.01</v>
      </c>
      <c r="AW26" s="4">
        <v>0.01</v>
      </c>
      <c r="AX26" s="4">
        <v>0.02</v>
      </c>
      <c r="AY26" s="4">
        <v>0.02</v>
      </c>
      <c r="AZ26" s="4">
        <v>0.09</v>
      </c>
      <c r="BA26" s="4">
        <v>0.01</v>
      </c>
      <c r="BB26" s="4">
        <v>0</v>
      </c>
      <c r="BC26" s="4">
        <v>0</v>
      </c>
      <c r="BD26" s="4">
        <v>0</v>
      </c>
      <c r="BE26" s="4">
        <v>0.01</v>
      </c>
      <c r="BF26" s="4">
        <v>0</v>
      </c>
      <c r="BG26" s="4">
        <v>0</v>
      </c>
      <c r="BH26" s="4">
        <v>0</v>
      </c>
      <c r="BI26" s="4">
        <v>0.02</v>
      </c>
      <c r="BJ26" s="4">
        <v>0.01</v>
      </c>
      <c r="BK26" s="4">
        <v>0</v>
      </c>
      <c r="BL26" s="4">
        <v>0</v>
      </c>
      <c r="BM26" s="4">
        <v>0.04</v>
      </c>
      <c r="BN26" s="4">
        <v>0.01</v>
      </c>
      <c r="BO26" s="4">
        <v>0.02</v>
      </c>
      <c r="BP26" s="4">
        <v>0</v>
      </c>
      <c r="BQ26" s="4">
        <v>0</v>
      </c>
      <c r="BR26" s="4">
        <v>0</v>
      </c>
      <c r="BS26" s="4">
        <v>17.78</v>
      </c>
      <c r="BU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20</v>
      </c>
      <c r="CG26" s="4">
        <v>0</v>
      </c>
    </row>
    <row r="27" spans="1:85" s="4" customFormat="1" ht="15" x14ac:dyDescent="0.25">
      <c r="A27" s="4" t="str">
        <f>"19/12"</f>
        <v>19/12</v>
      </c>
      <c r="B27" s="6" t="s">
        <v>98</v>
      </c>
      <c r="C27" s="29" t="str">
        <f>"60"</f>
        <v>60</v>
      </c>
      <c r="D27" s="17">
        <v>4.03</v>
      </c>
      <c r="E27" s="17">
        <v>0.62</v>
      </c>
      <c r="F27" s="17">
        <v>5.97</v>
      </c>
      <c r="G27" s="17">
        <v>0.44</v>
      </c>
      <c r="H27" s="17">
        <v>37.130000000000003</v>
      </c>
      <c r="I27" s="17">
        <v>219.39305999999999</v>
      </c>
      <c r="J27" s="1">
        <v>4.05</v>
      </c>
      <c r="K27" s="1">
        <v>0.18</v>
      </c>
      <c r="L27" s="1">
        <v>0</v>
      </c>
      <c r="M27" s="1">
        <v>0</v>
      </c>
      <c r="N27" s="1">
        <v>16.12</v>
      </c>
      <c r="O27" s="1">
        <v>21.01</v>
      </c>
      <c r="P27" s="1">
        <v>1.08</v>
      </c>
      <c r="Q27" s="1">
        <v>0</v>
      </c>
      <c r="R27" s="1">
        <v>0</v>
      </c>
      <c r="S27" s="1">
        <v>0.01</v>
      </c>
      <c r="T27" s="1">
        <v>0.37</v>
      </c>
      <c r="U27" s="1">
        <v>9.41</v>
      </c>
      <c r="V27" s="1">
        <v>50.47</v>
      </c>
      <c r="W27" s="1">
        <v>0.04</v>
      </c>
      <c r="X27" s="1">
        <v>0.34</v>
      </c>
      <c r="Y27" s="1">
        <v>1.19</v>
      </c>
      <c r="Z27" s="1">
        <v>0.03</v>
      </c>
      <c r="AA27" s="4">
        <v>0</v>
      </c>
      <c r="AB27" s="4">
        <v>0</v>
      </c>
      <c r="AC27" s="4">
        <v>0</v>
      </c>
      <c r="AD27" s="4">
        <v>293.8</v>
      </c>
      <c r="AE27" s="4">
        <v>108.75</v>
      </c>
      <c r="AF27" s="4">
        <v>62.13</v>
      </c>
      <c r="AG27" s="4">
        <v>120.13</v>
      </c>
      <c r="AH27" s="4">
        <v>40.950000000000003</v>
      </c>
      <c r="AI27" s="4">
        <v>181.34</v>
      </c>
      <c r="AJ27" s="4">
        <v>128.19999999999999</v>
      </c>
      <c r="AK27" s="4">
        <v>151.99</v>
      </c>
      <c r="AL27" s="4">
        <v>147.61000000000001</v>
      </c>
      <c r="AM27" s="4">
        <v>76.14</v>
      </c>
      <c r="AN27" s="4">
        <v>125.4</v>
      </c>
      <c r="AO27" s="4">
        <v>1045.05</v>
      </c>
      <c r="AP27" s="4">
        <v>0.39</v>
      </c>
      <c r="AQ27" s="4">
        <v>324.79000000000002</v>
      </c>
      <c r="AR27" s="4">
        <v>190.03</v>
      </c>
      <c r="AS27" s="4">
        <v>96.48</v>
      </c>
      <c r="AT27" s="4">
        <v>72.930000000000007</v>
      </c>
      <c r="AU27" s="4">
        <v>0.19</v>
      </c>
      <c r="AV27" s="4">
        <v>0.09</v>
      </c>
      <c r="AW27" s="4">
        <v>0.05</v>
      </c>
      <c r="AX27" s="4">
        <v>0.11</v>
      </c>
      <c r="AY27" s="4">
        <v>0.12</v>
      </c>
      <c r="AZ27" s="4">
        <v>0.56000000000000005</v>
      </c>
      <c r="BA27" s="4">
        <v>0</v>
      </c>
      <c r="BB27" s="4">
        <v>1.59</v>
      </c>
      <c r="BC27" s="4">
        <v>0</v>
      </c>
      <c r="BD27" s="4">
        <v>0.48</v>
      </c>
      <c r="BE27" s="4">
        <v>0</v>
      </c>
      <c r="BF27" s="4">
        <v>0</v>
      </c>
      <c r="BG27" s="4">
        <v>0</v>
      </c>
      <c r="BH27" s="4">
        <v>0.11</v>
      </c>
      <c r="BI27" s="4">
        <v>0.17</v>
      </c>
      <c r="BJ27" s="4">
        <v>1.3</v>
      </c>
      <c r="BK27" s="4">
        <v>0</v>
      </c>
      <c r="BL27" s="4">
        <v>0</v>
      </c>
      <c r="BM27" s="4">
        <v>0.24</v>
      </c>
      <c r="BN27" s="4">
        <v>0.01</v>
      </c>
      <c r="BO27" s="4">
        <v>0</v>
      </c>
      <c r="BP27" s="4">
        <v>0</v>
      </c>
      <c r="BQ27" s="4">
        <v>0</v>
      </c>
      <c r="BR27" s="4">
        <v>0</v>
      </c>
      <c r="BS27" s="4">
        <v>14.55</v>
      </c>
      <c r="BU27" s="4">
        <v>27.94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17</v>
      </c>
      <c r="CG27" s="4">
        <v>0</v>
      </c>
    </row>
    <row r="28" spans="1:85" s="4" customFormat="1" ht="15" x14ac:dyDescent="0.25">
      <c r="A28" s="4" t="str">
        <f>"-"</f>
        <v>-</v>
      </c>
      <c r="B28" s="6" t="s">
        <v>99</v>
      </c>
      <c r="C28" s="29" t="str">
        <f>"180"</f>
        <v>180</v>
      </c>
      <c r="D28" s="17">
        <v>0.72</v>
      </c>
      <c r="E28" s="17">
        <v>0</v>
      </c>
      <c r="F28" s="17">
        <v>0.72</v>
      </c>
      <c r="G28" s="17">
        <v>0.72</v>
      </c>
      <c r="H28" s="17">
        <v>17.64</v>
      </c>
      <c r="I28" s="17">
        <v>87.623999999999995</v>
      </c>
      <c r="J28" s="1">
        <v>0.18</v>
      </c>
      <c r="K28" s="1">
        <v>0</v>
      </c>
      <c r="L28" s="1">
        <v>0</v>
      </c>
      <c r="M28" s="1">
        <v>0</v>
      </c>
      <c r="N28" s="1">
        <v>16.2</v>
      </c>
      <c r="O28" s="1">
        <v>1.44</v>
      </c>
      <c r="P28" s="1">
        <v>3.24</v>
      </c>
      <c r="Q28" s="1">
        <v>0</v>
      </c>
      <c r="R28" s="1">
        <v>0</v>
      </c>
      <c r="S28" s="1">
        <v>1.44</v>
      </c>
      <c r="T28" s="1">
        <v>0.9</v>
      </c>
      <c r="U28" s="1">
        <v>46.8</v>
      </c>
      <c r="V28" s="1">
        <v>500.4</v>
      </c>
      <c r="W28" s="1">
        <v>0.04</v>
      </c>
      <c r="X28" s="1">
        <v>0.54</v>
      </c>
      <c r="Y28" s="1">
        <v>0.72</v>
      </c>
      <c r="Z28" s="1">
        <v>18</v>
      </c>
      <c r="AA28" s="4">
        <v>0</v>
      </c>
      <c r="AB28" s="4">
        <v>0</v>
      </c>
      <c r="AC28" s="4">
        <v>0</v>
      </c>
      <c r="AD28" s="4">
        <v>34.200000000000003</v>
      </c>
      <c r="AE28" s="4">
        <v>32.4</v>
      </c>
      <c r="AF28" s="4">
        <v>5.4</v>
      </c>
      <c r="AG28" s="4">
        <v>19.8</v>
      </c>
      <c r="AH28" s="4">
        <v>5.4</v>
      </c>
      <c r="AI28" s="4">
        <v>16.2</v>
      </c>
      <c r="AJ28" s="4">
        <v>30.6</v>
      </c>
      <c r="AK28" s="4">
        <v>18</v>
      </c>
      <c r="AL28" s="4">
        <v>140.4</v>
      </c>
      <c r="AM28" s="4">
        <v>12.6</v>
      </c>
      <c r="AN28" s="4">
        <v>25.2</v>
      </c>
      <c r="AO28" s="4">
        <v>75.599999999999994</v>
      </c>
      <c r="AP28" s="4">
        <v>0</v>
      </c>
      <c r="AQ28" s="4">
        <v>23.4</v>
      </c>
      <c r="AR28" s="4">
        <v>28.8</v>
      </c>
      <c r="AS28" s="4">
        <v>10.8</v>
      </c>
      <c r="AT28" s="4">
        <v>9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155.34</v>
      </c>
      <c r="BU28" s="4">
        <v>9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</row>
    <row r="29" spans="1:85" s="7" customFormat="1" ht="14.25" x14ac:dyDescent="0.2">
      <c r="B29" s="13" t="s">
        <v>100</v>
      </c>
      <c r="C29" s="25">
        <f>C28+C27+C26</f>
        <v>440</v>
      </c>
      <c r="D29" s="18">
        <v>4.8600000000000003</v>
      </c>
      <c r="E29" s="18">
        <v>0.62</v>
      </c>
      <c r="F29" s="18">
        <v>6.73</v>
      </c>
      <c r="G29" s="18">
        <v>1.2</v>
      </c>
      <c r="H29" s="18">
        <v>81.72</v>
      </c>
      <c r="I29" s="18">
        <v>415.5</v>
      </c>
      <c r="J29" s="19">
        <v>4.2300000000000004</v>
      </c>
      <c r="K29" s="19">
        <v>0.18</v>
      </c>
      <c r="L29" s="19">
        <v>0</v>
      </c>
      <c r="M29" s="19">
        <v>0</v>
      </c>
      <c r="N29" s="19">
        <v>53.09</v>
      </c>
      <c r="O29" s="19">
        <v>28.63</v>
      </c>
      <c r="P29" s="19">
        <v>5.09</v>
      </c>
      <c r="Q29" s="19">
        <v>0</v>
      </c>
      <c r="R29" s="19">
        <v>0</v>
      </c>
      <c r="S29" s="19">
        <v>2.0699999999999998</v>
      </c>
      <c r="T29" s="19">
        <v>1.38</v>
      </c>
      <c r="U29" s="19">
        <v>57.09</v>
      </c>
      <c r="V29" s="19">
        <v>576.47</v>
      </c>
      <c r="W29" s="19">
        <v>0.08</v>
      </c>
      <c r="X29" s="19">
        <v>0.92</v>
      </c>
      <c r="Y29" s="19">
        <v>1.97</v>
      </c>
      <c r="Z29" s="19">
        <v>21.03</v>
      </c>
      <c r="AA29" s="7">
        <v>0</v>
      </c>
      <c r="AB29" s="7">
        <v>0</v>
      </c>
      <c r="AC29" s="7">
        <v>0</v>
      </c>
      <c r="AD29" s="7">
        <v>383.4</v>
      </c>
      <c r="AE29" s="7">
        <v>189.15</v>
      </c>
      <c r="AF29" s="7">
        <v>81.73</v>
      </c>
      <c r="AG29" s="7">
        <v>161.93</v>
      </c>
      <c r="AH29" s="7">
        <v>54.95</v>
      </c>
      <c r="AI29" s="7">
        <v>225.74</v>
      </c>
      <c r="AJ29" s="7">
        <v>180</v>
      </c>
      <c r="AK29" s="7">
        <v>190.99</v>
      </c>
      <c r="AL29" s="7">
        <v>331.21</v>
      </c>
      <c r="AM29" s="7">
        <v>104.34</v>
      </c>
      <c r="AN29" s="7">
        <v>159.80000000000001</v>
      </c>
      <c r="AO29" s="7">
        <v>1221.8499999999999</v>
      </c>
      <c r="AP29" s="7">
        <v>0.39</v>
      </c>
      <c r="AQ29" s="7">
        <v>402.59</v>
      </c>
      <c r="AR29" s="7">
        <v>255.83</v>
      </c>
      <c r="AS29" s="7">
        <v>138.28</v>
      </c>
      <c r="AT29" s="7">
        <v>85.93</v>
      </c>
      <c r="AU29" s="7">
        <v>0.21</v>
      </c>
      <c r="AV29" s="7">
        <v>0.1</v>
      </c>
      <c r="AW29" s="7">
        <v>0.05</v>
      </c>
      <c r="AX29" s="7">
        <v>0.12</v>
      </c>
      <c r="AY29" s="7">
        <v>0.14000000000000001</v>
      </c>
      <c r="AZ29" s="7">
        <v>0.65</v>
      </c>
      <c r="BA29" s="7">
        <v>0.01</v>
      </c>
      <c r="BB29" s="7">
        <v>1.6</v>
      </c>
      <c r="BC29" s="7">
        <v>0</v>
      </c>
      <c r="BD29" s="7">
        <v>0.49</v>
      </c>
      <c r="BE29" s="7">
        <v>0.01</v>
      </c>
      <c r="BF29" s="7">
        <v>0</v>
      </c>
      <c r="BG29" s="7">
        <v>0</v>
      </c>
      <c r="BH29" s="7">
        <v>0.11</v>
      </c>
      <c r="BI29" s="7">
        <v>0.18</v>
      </c>
      <c r="BJ29" s="7">
        <v>1.31</v>
      </c>
      <c r="BK29" s="7">
        <v>0</v>
      </c>
      <c r="BL29" s="7">
        <v>0</v>
      </c>
      <c r="BM29" s="7">
        <v>0.28000000000000003</v>
      </c>
      <c r="BN29" s="7">
        <v>0.02</v>
      </c>
      <c r="BO29" s="7">
        <v>0.02</v>
      </c>
      <c r="BP29" s="7">
        <v>0</v>
      </c>
      <c r="BQ29" s="7">
        <v>0</v>
      </c>
      <c r="BR29" s="7">
        <v>0</v>
      </c>
      <c r="BS29" s="7">
        <v>187.67</v>
      </c>
      <c r="BT29" s="7" t="e">
        <f>$I$29/#REF!*100</f>
        <v>#REF!</v>
      </c>
      <c r="BU29" s="7">
        <v>36.94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37</v>
      </c>
      <c r="CG29" s="7">
        <v>0</v>
      </c>
    </row>
    <row r="30" spans="1:85" s="4" customFormat="1" ht="15" x14ac:dyDescent="0.25">
      <c r="B30" s="14" t="s">
        <v>101</v>
      </c>
      <c r="C30" s="29"/>
      <c r="D30" s="17"/>
      <c r="E30" s="17"/>
      <c r="F30" s="17"/>
      <c r="G30" s="17"/>
      <c r="H30" s="17"/>
      <c r="I30" s="1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85" s="4" customFormat="1" ht="15" x14ac:dyDescent="0.25">
      <c r="A31" s="4" t="str">
        <f>"23/1"</f>
        <v>23/1</v>
      </c>
      <c r="B31" s="6" t="s">
        <v>102</v>
      </c>
      <c r="C31" s="29" t="str">
        <f>"80"</f>
        <v>80</v>
      </c>
      <c r="D31" s="17">
        <v>0.82</v>
      </c>
      <c r="E31" s="17">
        <v>0</v>
      </c>
      <c r="F31" s="17">
        <v>4.07</v>
      </c>
      <c r="G31" s="17">
        <v>4.07</v>
      </c>
      <c r="H31" s="17">
        <v>2.83</v>
      </c>
      <c r="I31" s="17">
        <v>54.557383999999985</v>
      </c>
      <c r="J31" s="1">
        <v>0.5</v>
      </c>
      <c r="K31" s="1">
        <v>2.6</v>
      </c>
      <c r="L31" s="1">
        <v>0.5</v>
      </c>
      <c r="M31" s="1">
        <v>0</v>
      </c>
      <c r="N31" s="1">
        <v>2.61</v>
      </c>
      <c r="O31" s="1">
        <v>0.22</v>
      </c>
      <c r="P31" s="1">
        <v>1.04</v>
      </c>
      <c r="Q31" s="1">
        <v>0</v>
      </c>
      <c r="R31" s="1">
        <v>0</v>
      </c>
      <c r="S31" s="1">
        <v>0.6</v>
      </c>
      <c r="T31" s="1">
        <v>0.91</v>
      </c>
      <c r="U31" s="1">
        <v>153.93</v>
      </c>
      <c r="V31" s="1">
        <v>216.03</v>
      </c>
      <c r="W31" s="1">
        <v>0.03</v>
      </c>
      <c r="X31" s="1">
        <v>0.37</v>
      </c>
      <c r="Y31" s="1">
        <v>0.53</v>
      </c>
      <c r="Z31" s="1">
        <v>18.62</v>
      </c>
      <c r="AA31" s="4">
        <v>0</v>
      </c>
      <c r="AB31" s="4">
        <v>0</v>
      </c>
      <c r="AC31" s="4">
        <v>0</v>
      </c>
      <c r="AD31" s="4">
        <v>29.85</v>
      </c>
      <c r="AE31" s="4">
        <v>31.61</v>
      </c>
      <c r="AF31" s="4">
        <v>5.89</v>
      </c>
      <c r="AG31" s="4">
        <v>23.47</v>
      </c>
      <c r="AH31" s="4">
        <v>7.65</v>
      </c>
      <c r="AI31" s="4">
        <v>20.29</v>
      </c>
      <c r="AJ31" s="4">
        <v>21.57</v>
      </c>
      <c r="AK31" s="4">
        <v>18.18</v>
      </c>
      <c r="AL31" s="4">
        <v>105.24</v>
      </c>
      <c r="AM31" s="4">
        <v>13.31</v>
      </c>
      <c r="AN31" s="4">
        <v>15.88</v>
      </c>
      <c r="AO31" s="4">
        <v>388.52</v>
      </c>
      <c r="AP31" s="4">
        <v>201.76</v>
      </c>
      <c r="AQ31" s="4">
        <v>16.07</v>
      </c>
      <c r="AR31" s="4">
        <v>21.53</v>
      </c>
      <c r="AS31" s="4">
        <v>20.29</v>
      </c>
      <c r="AT31" s="4">
        <v>4.13</v>
      </c>
      <c r="AU31" s="4">
        <v>0.11</v>
      </c>
      <c r="AV31" s="4">
        <v>0.05</v>
      </c>
      <c r="AW31" s="4">
        <v>0.03</v>
      </c>
      <c r="AX31" s="4">
        <v>0.06</v>
      </c>
      <c r="AY31" s="4">
        <v>7.0000000000000007E-2</v>
      </c>
      <c r="AZ31" s="4">
        <v>0.33</v>
      </c>
      <c r="BA31" s="4">
        <v>0.14000000000000001</v>
      </c>
      <c r="BB31" s="4">
        <v>0.27</v>
      </c>
      <c r="BC31" s="4">
        <v>0.08</v>
      </c>
      <c r="BD31" s="4">
        <v>0.17</v>
      </c>
      <c r="BE31" s="4">
        <v>0.01</v>
      </c>
      <c r="BF31" s="4">
        <v>0.03</v>
      </c>
      <c r="BG31" s="4">
        <v>0</v>
      </c>
      <c r="BH31" s="4">
        <v>0</v>
      </c>
      <c r="BI31" s="4">
        <v>0.06</v>
      </c>
      <c r="BJ31" s="4">
        <v>0.96</v>
      </c>
      <c r="BK31" s="4">
        <v>0.02</v>
      </c>
      <c r="BL31" s="4">
        <v>0</v>
      </c>
      <c r="BM31" s="4">
        <v>2.3199999999999998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69.92</v>
      </c>
      <c r="BU31" s="4">
        <v>99.31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0.4</v>
      </c>
    </row>
    <row r="32" spans="1:85" s="4" customFormat="1" ht="15" x14ac:dyDescent="0.25">
      <c r="A32" s="4" t="str">
        <f>"39/8"</f>
        <v>39/8</v>
      </c>
      <c r="B32" s="6" t="s">
        <v>103</v>
      </c>
      <c r="C32" s="29" t="str">
        <f>"180"</f>
        <v>180</v>
      </c>
      <c r="D32" s="17">
        <v>13.83</v>
      </c>
      <c r="E32" s="17">
        <v>11.2</v>
      </c>
      <c r="F32" s="17">
        <v>12.65</v>
      </c>
      <c r="G32" s="17">
        <v>2.13</v>
      </c>
      <c r="H32" s="17">
        <v>25.21</v>
      </c>
      <c r="I32" s="17">
        <v>277.82228376</v>
      </c>
      <c r="J32" s="1">
        <v>6.24</v>
      </c>
      <c r="K32" s="1">
        <v>1.02</v>
      </c>
      <c r="L32" s="1">
        <v>0</v>
      </c>
      <c r="M32" s="1">
        <v>0</v>
      </c>
      <c r="N32" s="1">
        <v>2.5099999999999998</v>
      </c>
      <c r="O32" s="1">
        <v>22.7</v>
      </c>
      <c r="P32" s="1">
        <v>2.4900000000000002</v>
      </c>
      <c r="Q32" s="1">
        <v>0</v>
      </c>
      <c r="R32" s="1">
        <v>0</v>
      </c>
      <c r="S32" s="1">
        <v>0.37</v>
      </c>
      <c r="T32" s="1">
        <v>3.21</v>
      </c>
      <c r="U32" s="1">
        <v>343.18</v>
      </c>
      <c r="V32" s="1">
        <v>981.47</v>
      </c>
      <c r="W32" s="1">
        <v>0.18</v>
      </c>
      <c r="X32" s="1">
        <v>3.85</v>
      </c>
      <c r="Y32" s="1">
        <v>7.82</v>
      </c>
      <c r="Z32" s="1">
        <v>12.96</v>
      </c>
      <c r="AA32" s="4">
        <v>0</v>
      </c>
      <c r="AB32" s="4">
        <v>0</v>
      </c>
      <c r="AC32" s="4">
        <v>0</v>
      </c>
      <c r="AD32" s="4">
        <v>913.95</v>
      </c>
      <c r="AE32" s="4">
        <v>981.86</v>
      </c>
      <c r="AF32" s="4">
        <v>270.77</v>
      </c>
      <c r="AG32" s="4">
        <v>516.62</v>
      </c>
      <c r="AH32" s="4">
        <v>151.85</v>
      </c>
      <c r="AI32" s="4">
        <v>515.03</v>
      </c>
      <c r="AJ32" s="4">
        <v>699.7</v>
      </c>
      <c r="AK32" s="4">
        <v>830.53</v>
      </c>
      <c r="AL32" s="4">
        <v>1107.03</v>
      </c>
      <c r="AM32" s="4">
        <v>418</v>
      </c>
      <c r="AN32" s="4">
        <v>583.34</v>
      </c>
      <c r="AO32" s="4">
        <v>2056.4499999999998</v>
      </c>
      <c r="AP32" s="4">
        <v>158.63999999999999</v>
      </c>
      <c r="AQ32" s="4">
        <v>430.65</v>
      </c>
      <c r="AR32" s="4">
        <v>495.84</v>
      </c>
      <c r="AS32" s="4">
        <v>418.5</v>
      </c>
      <c r="AT32" s="4">
        <v>169.87</v>
      </c>
      <c r="AU32" s="4">
        <v>0.09</v>
      </c>
      <c r="AV32" s="4">
        <v>0.04</v>
      </c>
      <c r="AW32" s="4">
        <v>0.02</v>
      </c>
      <c r="AX32" s="4">
        <v>0.05</v>
      </c>
      <c r="AY32" s="4">
        <v>0.06</v>
      </c>
      <c r="AZ32" s="4">
        <v>0.28000000000000003</v>
      </c>
      <c r="BA32" s="4">
        <v>0</v>
      </c>
      <c r="BB32" s="4">
        <v>0.91</v>
      </c>
      <c r="BC32" s="4">
        <v>0</v>
      </c>
      <c r="BD32" s="4">
        <v>0.31</v>
      </c>
      <c r="BE32" s="4">
        <v>0.01</v>
      </c>
      <c r="BF32" s="4">
        <v>0.01</v>
      </c>
      <c r="BG32" s="4">
        <v>0</v>
      </c>
      <c r="BH32" s="4">
        <v>0.05</v>
      </c>
      <c r="BI32" s="4">
        <v>0.09</v>
      </c>
      <c r="BJ32" s="4">
        <v>1.1399999999999999</v>
      </c>
      <c r="BK32" s="4">
        <v>0</v>
      </c>
      <c r="BL32" s="4">
        <v>0</v>
      </c>
      <c r="BM32" s="4">
        <v>1.02</v>
      </c>
      <c r="BN32" s="4">
        <v>0</v>
      </c>
      <c r="BO32" s="4">
        <v>0</v>
      </c>
      <c r="BP32" s="4">
        <v>0</v>
      </c>
      <c r="BQ32" s="4">
        <v>0</v>
      </c>
      <c r="BR32" s="4">
        <v>0</v>
      </c>
      <c r="BS32" s="4">
        <v>171.65</v>
      </c>
      <c r="BU32" s="4">
        <v>20.010000000000002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0.72</v>
      </c>
    </row>
    <row r="33" spans="1:85" s="4" customFormat="1" ht="15" x14ac:dyDescent="0.25">
      <c r="A33" s="4" t="str">
        <f>"1/11"</f>
        <v>1/11</v>
      </c>
      <c r="B33" s="6" t="s">
        <v>197</v>
      </c>
      <c r="C33" s="29" t="str">
        <f>"40"</f>
        <v>40</v>
      </c>
      <c r="D33" s="17">
        <v>0.79</v>
      </c>
      <c r="E33" s="17">
        <v>0.57999999999999996</v>
      </c>
      <c r="F33" s="17">
        <v>2.33</v>
      </c>
      <c r="G33" s="17">
        <v>0.03</v>
      </c>
      <c r="H33" s="17">
        <v>2.64</v>
      </c>
      <c r="I33" s="17">
        <v>34.7194948</v>
      </c>
      <c r="J33" s="1">
        <v>1.52</v>
      </c>
      <c r="K33" s="1">
        <v>0.05</v>
      </c>
      <c r="L33" s="1">
        <v>0</v>
      </c>
      <c r="M33" s="1">
        <v>0</v>
      </c>
      <c r="N33" s="1">
        <v>1.35</v>
      </c>
      <c r="O33" s="1">
        <v>1.29</v>
      </c>
      <c r="P33" s="1">
        <v>7.0000000000000007E-2</v>
      </c>
      <c r="Q33" s="1">
        <v>0</v>
      </c>
      <c r="R33" s="1">
        <v>0</v>
      </c>
      <c r="S33" s="1">
        <v>0.02</v>
      </c>
      <c r="T33" s="1">
        <v>0.47</v>
      </c>
      <c r="U33" s="1">
        <v>132.74</v>
      </c>
      <c r="V33" s="1">
        <v>31.66</v>
      </c>
      <c r="W33" s="1">
        <v>0.03</v>
      </c>
      <c r="X33" s="1">
        <v>0.04</v>
      </c>
      <c r="Y33" s="1">
        <v>0.22</v>
      </c>
      <c r="Z33" s="1">
        <v>0.1</v>
      </c>
      <c r="AA33" s="4">
        <v>0</v>
      </c>
      <c r="AB33" s="4">
        <v>0</v>
      </c>
      <c r="AC33" s="4">
        <v>0</v>
      </c>
      <c r="AD33" s="4">
        <v>16.760000000000002</v>
      </c>
      <c r="AE33" s="4">
        <v>5.49</v>
      </c>
      <c r="AF33" s="4">
        <v>3.22</v>
      </c>
      <c r="AG33" s="4">
        <v>6.71</v>
      </c>
      <c r="AH33" s="4">
        <v>2.5</v>
      </c>
      <c r="AI33" s="4">
        <v>10.33</v>
      </c>
      <c r="AJ33" s="4">
        <v>6.94</v>
      </c>
      <c r="AK33" s="4">
        <v>8.18</v>
      </c>
      <c r="AL33" s="4">
        <v>7.55</v>
      </c>
      <c r="AM33" s="4">
        <v>4.37</v>
      </c>
      <c r="AN33" s="4">
        <v>7.19</v>
      </c>
      <c r="AO33" s="4">
        <v>62.21</v>
      </c>
      <c r="AP33" s="4">
        <v>0.53</v>
      </c>
      <c r="AQ33" s="4">
        <v>19.63</v>
      </c>
      <c r="AR33" s="4">
        <v>10.5</v>
      </c>
      <c r="AS33" s="4">
        <v>5.43</v>
      </c>
      <c r="AT33" s="4">
        <v>4.05</v>
      </c>
      <c r="AU33" s="4">
        <v>0.08</v>
      </c>
      <c r="AV33" s="4">
        <v>0.02</v>
      </c>
      <c r="AW33" s="4">
        <v>0.02</v>
      </c>
      <c r="AX33" s="4">
        <v>0.04</v>
      </c>
      <c r="AY33" s="4">
        <v>0.05</v>
      </c>
      <c r="AZ33" s="4">
        <v>0.17</v>
      </c>
      <c r="BA33" s="4">
        <v>0</v>
      </c>
      <c r="BB33" s="4">
        <v>0.5</v>
      </c>
      <c r="BC33" s="4">
        <v>0</v>
      </c>
      <c r="BD33" s="4">
        <v>0.16</v>
      </c>
      <c r="BE33" s="4">
        <v>0</v>
      </c>
      <c r="BF33" s="4">
        <v>0</v>
      </c>
      <c r="BG33" s="4">
        <v>0</v>
      </c>
      <c r="BH33" s="4">
        <v>0.02</v>
      </c>
      <c r="BI33" s="4">
        <v>0.06</v>
      </c>
      <c r="BJ33" s="4">
        <v>0.47</v>
      </c>
      <c r="BK33" s="4">
        <v>0</v>
      </c>
      <c r="BL33" s="4">
        <v>0</v>
      </c>
      <c r="BM33" s="4">
        <v>0.03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38.22</v>
      </c>
      <c r="BU33" s="4">
        <v>19.54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0.4</v>
      </c>
      <c r="CG33" s="4">
        <v>0.32</v>
      </c>
    </row>
    <row r="34" spans="1:85" s="4" customFormat="1" ht="15" x14ac:dyDescent="0.25">
      <c r="A34" s="4" t="str">
        <f>"-"</f>
        <v>-</v>
      </c>
      <c r="B34" s="6" t="s">
        <v>83</v>
      </c>
      <c r="C34" s="29" t="str">
        <f>"50"</f>
        <v>50</v>
      </c>
      <c r="D34" s="17">
        <v>3.31</v>
      </c>
      <c r="E34" s="17">
        <v>0</v>
      </c>
      <c r="F34" s="17">
        <v>0.33</v>
      </c>
      <c r="G34" s="17">
        <v>0.33</v>
      </c>
      <c r="H34" s="17">
        <v>23.35</v>
      </c>
      <c r="I34" s="17">
        <v>112.40049999999999</v>
      </c>
      <c r="J34" s="1">
        <v>0.1</v>
      </c>
      <c r="K34" s="1">
        <v>0</v>
      </c>
      <c r="L34" s="1">
        <v>0</v>
      </c>
      <c r="M34" s="1">
        <v>0</v>
      </c>
      <c r="N34" s="1">
        <v>0.55000000000000004</v>
      </c>
      <c r="O34" s="1">
        <v>22.8</v>
      </c>
      <c r="P34" s="1">
        <v>0.1</v>
      </c>
      <c r="Q34" s="1">
        <v>0</v>
      </c>
      <c r="R34" s="1">
        <v>0</v>
      </c>
      <c r="S34" s="1">
        <v>0.15</v>
      </c>
      <c r="T34" s="1">
        <v>0.9</v>
      </c>
      <c r="U34" s="1">
        <v>122.85</v>
      </c>
      <c r="V34" s="1">
        <v>41.23</v>
      </c>
      <c r="W34" s="1">
        <v>0.02</v>
      </c>
      <c r="X34" s="1">
        <v>0.68</v>
      </c>
      <c r="Y34" s="1">
        <v>1.55</v>
      </c>
      <c r="Z34" s="1">
        <v>0</v>
      </c>
      <c r="AA34" s="4">
        <v>0</v>
      </c>
      <c r="AB34" s="4">
        <v>0</v>
      </c>
      <c r="AC34" s="4">
        <v>0</v>
      </c>
      <c r="AD34" s="4">
        <v>254.48</v>
      </c>
      <c r="AE34" s="4">
        <v>84.39</v>
      </c>
      <c r="AF34" s="4">
        <v>50.03</v>
      </c>
      <c r="AG34" s="4">
        <v>100.05</v>
      </c>
      <c r="AH34" s="4">
        <v>37.85</v>
      </c>
      <c r="AI34" s="4">
        <v>180.96</v>
      </c>
      <c r="AJ34" s="4">
        <v>112.23</v>
      </c>
      <c r="AK34" s="4">
        <v>156.6</v>
      </c>
      <c r="AL34" s="4">
        <v>129.19999999999999</v>
      </c>
      <c r="AM34" s="4">
        <v>67.86</v>
      </c>
      <c r="AN34" s="4">
        <v>120.06</v>
      </c>
      <c r="AO34" s="4">
        <v>1003.98</v>
      </c>
      <c r="AP34" s="4">
        <v>117.45</v>
      </c>
      <c r="AQ34" s="4">
        <v>327.12</v>
      </c>
      <c r="AR34" s="4">
        <v>142.25</v>
      </c>
      <c r="AS34" s="4">
        <v>94.4</v>
      </c>
      <c r="AT34" s="4">
        <v>74.819999999999993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7.0000000000000007E-2</v>
      </c>
      <c r="BB34" s="4">
        <v>0.04</v>
      </c>
      <c r="BC34" s="4">
        <v>0.04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0.03</v>
      </c>
      <c r="BK34" s="4">
        <v>0</v>
      </c>
      <c r="BL34" s="4">
        <v>0</v>
      </c>
      <c r="BM34" s="4">
        <v>0.14000000000000001</v>
      </c>
      <c r="BN34" s="4">
        <v>0.01</v>
      </c>
      <c r="BO34" s="4">
        <v>0</v>
      </c>
      <c r="BP34" s="4">
        <v>0</v>
      </c>
      <c r="BQ34" s="4">
        <v>0</v>
      </c>
      <c r="BR34" s="4">
        <v>0</v>
      </c>
      <c r="BS34" s="4">
        <v>19.55</v>
      </c>
      <c r="BU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0</v>
      </c>
      <c r="CC34" s="4">
        <v>0</v>
      </c>
      <c r="CD34" s="4">
        <v>0</v>
      </c>
      <c r="CE34" s="4">
        <v>0</v>
      </c>
      <c r="CF34" s="4">
        <v>0</v>
      </c>
      <c r="CG34" s="4">
        <v>0</v>
      </c>
    </row>
    <row r="35" spans="1:85" s="4" customFormat="1" ht="15" x14ac:dyDescent="0.25">
      <c r="A35" s="4" t="str">
        <f>"15/10"</f>
        <v>15/10</v>
      </c>
      <c r="B35" s="6" t="s">
        <v>105</v>
      </c>
      <c r="C35" s="29" t="str">
        <f>"200"</f>
        <v>200</v>
      </c>
      <c r="D35" s="17">
        <v>0.08</v>
      </c>
      <c r="E35" s="17">
        <v>0</v>
      </c>
      <c r="F35" s="17">
        <v>0.01</v>
      </c>
      <c r="G35" s="17">
        <v>0.01</v>
      </c>
      <c r="H35" s="17">
        <v>9</v>
      </c>
      <c r="I35" s="17">
        <v>35.682173658536591</v>
      </c>
      <c r="J35" s="1">
        <v>0</v>
      </c>
      <c r="K35" s="1">
        <v>0</v>
      </c>
      <c r="L35" s="1">
        <v>0</v>
      </c>
      <c r="M35" s="1">
        <v>0</v>
      </c>
      <c r="N35" s="1">
        <v>9</v>
      </c>
      <c r="O35" s="1">
        <v>0</v>
      </c>
      <c r="P35" s="1">
        <v>0.11</v>
      </c>
      <c r="Q35" s="1">
        <v>0</v>
      </c>
      <c r="R35" s="1">
        <v>0</v>
      </c>
      <c r="S35" s="1">
        <v>0.28000000000000003</v>
      </c>
      <c r="T35" s="1">
        <v>0.04</v>
      </c>
      <c r="U35" s="1">
        <v>0.63</v>
      </c>
      <c r="V35" s="1">
        <v>7.25</v>
      </c>
      <c r="W35" s="1">
        <v>0</v>
      </c>
      <c r="X35" s="1">
        <v>0</v>
      </c>
      <c r="Y35" s="1">
        <v>0.01</v>
      </c>
      <c r="Z35" s="1">
        <v>0.78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199.43</v>
      </c>
      <c r="BU35" s="4">
        <v>7.0000000000000007E-2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0</v>
      </c>
      <c r="CC35" s="4">
        <v>0</v>
      </c>
      <c r="CD35" s="4">
        <v>0</v>
      </c>
      <c r="CE35" s="4">
        <v>0</v>
      </c>
      <c r="CF35" s="4">
        <v>9.76</v>
      </c>
      <c r="CG35" s="4">
        <v>0</v>
      </c>
    </row>
    <row r="36" spans="1:85" s="7" customFormat="1" ht="14.25" x14ac:dyDescent="0.2">
      <c r="B36" s="13" t="s">
        <v>106</v>
      </c>
      <c r="C36" s="25">
        <f>C35+C34+C33+C32</f>
        <v>470</v>
      </c>
      <c r="D36" s="18">
        <v>18.82</v>
      </c>
      <c r="E36" s="18">
        <v>11.78</v>
      </c>
      <c r="F36" s="18">
        <v>19.38</v>
      </c>
      <c r="G36" s="18">
        <v>6.56</v>
      </c>
      <c r="H36" s="18">
        <v>63.03</v>
      </c>
      <c r="I36" s="18">
        <v>515.17999999999995</v>
      </c>
      <c r="J36" s="19">
        <v>8.35</v>
      </c>
      <c r="K36" s="19">
        <v>3.67</v>
      </c>
      <c r="L36" s="19">
        <v>0.5</v>
      </c>
      <c r="M36" s="19">
        <v>0</v>
      </c>
      <c r="N36" s="19">
        <v>16.02</v>
      </c>
      <c r="O36" s="19">
        <v>47.01</v>
      </c>
      <c r="P36" s="19">
        <v>3.81</v>
      </c>
      <c r="Q36" s="19">
        <v>0</v>
      </c>
      <c r="R36" s="19">
        <v>0</v>
      </c>
      <c r="S36" s="19">
        <v>1.42</v>
      </c>
      <c r="T36" s="19">
        <v>5.54</v>
      </c>
      <c r="U36" s="19">
        <v>753.33</v>
      </c>
      <c r="V36" s="19">
        <v>1277.6400000000001</v>
      </c>
      <c r="W36" s="19">
        <v>0.26</v>
      </c>
      <c r="X36" s="19">
        <v>4.95</v>
      </c>
      <c r="Y36" s="19">
        <v>10.14</v>
      </c>
      <c r="Z36" s="19">
        <v>32.46</v>
      </c>
      <c r="AA36" s="7">
        <v>0</v>
      </c>
      <c r="AB36" s="7">
        <v>0</v>
      </c>
      <c r="AC36" s="7">
        <v>0</v>
      </c>
      <c r="AD36" s="7">
        <v>1215.03</v>
      </c>
      <c r="AE36" s="7">
        <v>1103.3599999999999</v>
      </c>
      <c r="AF36" s="7">
        <v>329.9</v>
      </c>
      <c r="AG36" s="7">
        <v>646.86</v>
      </c>
      <c r="AH36" s="7">
        <v>199.85</v>
      </c>
      <c r="AI36" s="7">
        <v>726.61</v>
      </c>
      <c r="AJ36" s="7">
        <v>840.44</v>
      </c>
      <c r="AK36" s="7">
        <v>1013.49</v>
      </c>
      <c r="AL36" s="7">
        <v>1349.02</v>
      </c>
      <c r="AM36" s="7">
        <v>503.54</v>
      </c>
      <c r="AN36" s="7">
        <v>726.47</v>
      </c>
      <c r="AO36" s="7">
        <v>3511.16</v>
      </c>
      <c r="AP36" s="7">
        <v>478.39</v>
      </c>
      <c r="AQ36" s="7">
        <v>793.47</v>
      </c>
      <c r="AR36" s="7">
        <v>670.12</v>
      </c>
      <c r="AS36" s="7">
        <v>538.61</v>
      </c>
      <c r="AT36" s="7">
        <v>252.87</v>
      </c>
      <c r="AU36" s="7">
        <v>0.28000000000000003</v>
      </c>
      <c r="AV36" s="7">
        <v>0.11</v>
      </c>
      <c r="AW36" s="7">
        <v>7.0000000000000007E-2</v>
      </c>
      <c r="AX36" s="7">
        <v>0.15</v>
      </c>
      <c r="AY36" s="7">
        <v>0.18</v>
      </c>
      <c r="AZ36" s="7">
        <v>0.78</v>
      </c>
      <c r="BA36" s="7">
        <v>0.22</v>
      </c>
      <c r="BB36" s="7">
        <v>1.72</v>
      </c>
      <c r="BC36" s="7">
        <v>0.11</v>
      </c>
      <c r="BD36" s="7">
        <v>0.64</v>
      </c>
      <c r="BE36" s="7">
        <v>0.02</v>
      </c>
      <c r="BF36" s="7">
        <v>0.04</v>
      </c>
      <c r="BG36" s="7">
        <v>0</v>
      </c>
      <c r="BH36" s="7">
        <v>7.0000000000000007E-2</v>
      </c>
      <c r="BI36" s="7">
        <v>0.21</v>
      </c>
      <c r="BJ36" s="7">
        <v>2.6</v>
      </c>
      <c r="BK36" s="7">
        <v>0.02</v>
      </c>
      <c r="BL36" s="7">
        <v>0</v>
      </c>
      <c r="BM36" s="7">
        <v>3.5</v>
      </c>
      <c r="BN36" s="7">
        <v>0.02</v>
      </c>
      <c r="BO36" s="7">
        <v>0.01</v>
      </c>
      <c r="BP36" s="7">
        <v>0</v>
      </c>
      <c r="BQ36" s="7">
        <v>0</v>
      </c>
      <c r="BR36" s="7">
        <v>0</v>
      </c>
      <c r="BS36" s="7">
        <v>498.78</v>
      </c>
      <c r="BT36" s="7" t="e">
        <f>$I$36/#REF!*100</f>
        <v>#REF!</v>
      </c>
      <c r="BU36" s="7">
        <v>138.91999999999999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10.16</v>
      </c>
      <c r="CG36" s="7">
        <v>1.44</v>
      </c>
    </row>
    <row r="37" spans="1:85" s="4" customFormat="1" ht="15" x14ac:dyDescent="0.25">
      <c r="B37" s="14" t="s">
        <v>107</v>
      </c>
      <c r="C37" s="29"/>
      <c r="D37" s="17"/>
      <c r="E37" s="17"/>
      <c r="F37" s="17"/>
      <c r="G37" s="17"/>
      <c r="H37" s="17"/>
      <c r="I37" s="1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85" s="4" customFormat="1" ht="15" x14ac:dyDescent="0.25">
      <c r="A38" s="4" t="str">
        <f>"-"</f>
        <v>-</v>
      </c>
      <c r="B38" s="6" t="s">
        <v>108</v>
      </c>
      <c r="C38" s="29" t="str">
        <f>"200"</f>
        <v>200</v>
      </c>
      <c r="D38" s="17">
        <v>6</v>
      </c>
      <c r="E38" s="17">
        <v>6</v>
      </c>
      <c r="F38" s="17">
        <v>0.1</v>
      </c>
      <c r="G38" s="17">
        <v>0</v>
      </c>
      <c r="H38" s="17">
        <v>8</v>
      </c>
      <c r="I38" s="17">
        <v>60.4</v>
      </c>
      <c r="J38" s="1">
        <v>0</v>
      </c>
      <c r="K38" s="1">
        <v>0</v>
      </c>
      <c r="L38" s="1">
        <v>0</v>
      </c>
      <c r="M38" s="1">
        <v>0</v>
      </c>
      <c r="N38" s="1">
        <v>8</v>
      </c>
      <c r="O38" s="1">
        <v>0</v>
      </c>
      <c r="P38" s="1">
        <v>0</v>
      </c>
      <c r="Q38" s="1">
        <v>0</v>
      </c>
      <c r="R38" s="1">
        <v>0</v>
      </c>
      <c r="S38" s="1">
        <v>1.7</v>
      </c>
      <c r="T38" s="1">
        <v>1.4</v>
      </c>
      <c r="U38" s="1">
        <v>0</v>
      </c>
      <c r="V38" s="1">
        <v>304</v>
      </c>
      <c r="W38" s="1">
        <v>0.34</v>
      </c>
      <c r="X38" s="1">
        <v>0.2</v>
      </c>
      <c r="Y38" s="1">
        <v>1.8</v>
      </c>
      <c r="Z38" s="1">
        <v>1.4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182.8</v>
      </c>
      <c r="BU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>
        <v>0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</row>
    <row r="39" spans="1:85" s="7" customFormat="1" ht="14.25" x14ac:dyDescent="0.2">
      <c r="B39" s="13" t="s">
        <v>109</v>
      </c>
      <c r="C39" s="25" t="str">
        <f>C38</f>
        <v>200</v>
      </c>
      <c r="D39" s="18">
        <v>6</v>
      </c>
      <c r="E39" s="18">
        <v>6</v>
      </c>
      <c r="F39" s="18">
        <v>0.1</v>
      </c>
      <c r="G39" s="18">
        <v>0</v>
      </c>
      <c r="H39" s="18">
        <v>8</v>
      </c>
      <c r="I39" s="18">
        <v>60.4</v>
      </c>
      <c r="J39" s="19">
        <v>0</v>
      </c>
      <c r="K39" s="19">
        <v>0</v>
      </c>
      <c r="L39" s="19">
        <v>0</v>
      </c>
      <c r="M39" s="19">
        <v>0</v>
      </c>
      <c r="N39" s="19">
        <v>8</v>
      </c>
      <c r="O39" s="19">
        <v>0</v>
      </c>
      <c r="P39" s="19">
        <v>0</v>
      </c>
      <c r="Q39" s="19">
        <v>0</v>
      </c>
      <c r="R39" s="19">
        <v>0</v>
      </c>
      <c r="S39" s="19">
        <v>1.7</v>
      </c>
      <c r="T39" s="19">
        <v>1.4</v>
      </c>
      <c r="U39" s="19">
        <v>0</v>
      </c>
      <c r="V39" s="19">
        <v>304</v>
      </c>
      <c r="W39" s="19">
        <v>0.34</v>
      </c>
      <c r="X39" s="19">
        <v>0.2</v>
      </c>
      <c r="Y39" s="19">
        <v>1.8</v>
      </c>
      <c r="Z39" s="19">
        <v>1.4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182.8</v>
      </c>
      <c r="BT39" s="7" t="e">
        <f>$I$39/#REF!*100</f>
        <v>#REF!</v>
      </c>
      <c r="BU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</row>
    <row r="40" spans="1:85" s="7" customFormat="1" ht="14.25" x14ac:dyDescent="0.2">
      <c r="B40" s="13" t="s">
        <v>110</v>
      </c>
      <c r="C40" s="25">
        <f>C39+C36+C29+C24+C16+C13</f>
        <v>2735</v>
      </c>
      <c r="D40" s="18">
        <v>88.55</v>
      </c>
      <c r="E40" s="18">
        <v>57.3</v>
      </c>
      <c r="F40" s="18">
        <v>74.739999999999995</v>
      </c>
      <c r="G40" s="18">
        <v>22.03</v>
      </c>
      <c r="H40" s="18">
        <v>376.93</v>
      </c>
      <c r="I40" s="18">
        <v>2615.17</v>
      </c>
      <c r="J40" s="19">
        <v>37.68</v>
      </c>
      <c r="K40" s="19">
        <v>10.34</v>
      </c>
      <c r="L40" s="19">
        <v>4.5599999999999996</v>
      </c>
      <c r="M40" s="19">
        <v>0</v>
      </c>
      <c r="N40" s="19">
        <v>147.91</v>
      </c>
      <c r="O40" s="19">
        <v>229.01</v>
      </c>
      <c r="P40" s="19">
        <v>29.71</v>
      </c>
      <c r="Q40" s="19">
        <v>0</v>
      </c>
      <c r="R40" s="19">
        <v>0</v>
      </c>
      <c r="S40" s="19">
        <v>9.3000000000000007</v>
      </c>
      <c r="T40" s="19">
        <v>27.96</v>
      </c>
      <c r="U40" s="19">
        <v>2843.04</v>
      </c>
      <c r="V40" s="19">
        <v>3797.41</v>
      </c>
      <c r="W40" s="19">
        <v>1.57</v>
      </c>
      <c r="X40" s="19">
        <v>14.38</v>
      </c>
      <c r="Y40" s="19">
        <v>35.840000000000003</v>
      </c>
      <c r="Z40" s="19">
        <v>114.28</v>
      </c>
      <c r="AA40" s="7">
        <v>0.4</v>
      </c>
      <c r="AB40" s="7">
        <v>4.2</v>
      </c>
      <c r="AC40" s="7">
        <v>4.0999999999999996</v>
      </c>
      <c r="AD40" s="7">
        <v>4693.9399999999996</v>
      </c>
      <c r="AE40" s="7">
        <v>3465.48</v>
      </c>
      <c r="AF40" s="7">
        <v>1275.2</v>
      </c>
      <c r="AG40" s="7">
        <v>2291.33</v>
      </c>
      <c r="AH40" s="7">
        <v>830.05</v>
      </c>
      <c r="AI40" s="7">
        <v>3008.16</v>
      </c>
      <c r="AJ40" s="7">
        <v>2952.4</v>
      </c>
      <c r="AK40" s="7">
        <v>3635.8</v>
      </c>
      <c r="AL40" s="7">
        <v>4901.13</v>
      </c>
      <c r="AM40" s="7">
        <v>1733.61</v>
      </c>
      <c r="AN40" s="7">
        <v>2768.79</v>
      </c>
      <c r="AO40" s="7">
        <v>13485.9</v>
      </c>
      <c r="AP40" s="7">
        <v>702.24</v>
      </c>
      <c r="AQ40" s="7">
        <v>3816.89</v>
      </c>
      <c r="AR40" s="7">
        <v>2813.23</v>
      </c>
      <c r="AS40" s="7">
        <v>2126.75</v>
      </c>
      <c r="AT40" s="7">
        <v>1125.08</v>
      </c>
      <c r="AU40" s="7">
        <v>0.96</v>
      </c>
      <c r="AV40" s="7">
        <v>0.45</v>
      </c>
      <c r="AW40" s="7">
        <v>0.3</v>
      </c>
      <c r="AX40" s="7">
        <v>0.7</v>
      </c>
      <c r="AY40" s="7">
        <v>0.81</v>
      </c>
      <c r="AZ40" s="7">
        <v>3.39</v>
      </c>
      <c r="BA40" s="7">
        <v>0.31</v>
      </c>
      <c r="BB40" s="7">
        <v>9.39</v>
      </c>
      <c r="BC40" s="7">
        <v>0.15</v>
      </c>
      <c r="BD40" s="7">
        <v>3.01</v>
      </c>
      <c r="BE40" s="7">
        <v>0.1</v>
      </c>
      <c r="BF40" s="7">
        <v>0.1</v>
      </c>
      <c r="BG40" s="7">
        <v>0</v>
      </c>
      <c r="BH40" s="7">
        <v>0.45</v>
      </c>
      <c r="BI40" s="7">
        <v>0.94</v>
      </c>
      <c r="BJ40" s="7">
        <v>10.99</v>
      </c>
      <c r="BK40" s="7">
        <v>0.04</v>
      </c>
      <c r="BL40" s="7">
        <v>0</v>
      </c>
      <c r="BM40" s="7">
        <v>11.08</v>
      </c>
      <c r="BN40" s="7">
        <v>0.21</v>
      </c>
      <c r="BO40" s="7">
        <v>0.04</v>
      </c>
      <c r="BP40" s="7">
        <v>0</v>
      </c>
      <c r="BQ40" s="7">
        <v>0</v>
      </c>
      <c r="BR40" s="7">
        <v>0</v>
      </c>
      <c r="BS40" s="7">
        <v>2085.46</v>
      </c>
      <c r="BU40" s="7">
        <v>951.82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75.91</v>
      </c>
      <c r="CG40" s="7">
        <v>9.77</v>
      </c>
    </row>
    <row r="41" spans="1:85" s="4" customFormat="1" ht="15" x14ac:dyDescent="0.25">
      <c r="B41" s="12" t="s">
        <v>111</v>
      </c>
      <c r="C41" s="29"/>
      <c r="D41" s="17"/>
      <c r="E41" s="17"/>
      <c r="F41" s="17"/>
      <c r="G41" s="17"/>
      <c r="H41" s="17"/>
      <c r="I41" s="1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85" s="4" customFormat="1" ht="15" x14ac:dyDescent="0.25">
      <c r="B42" s="12" t="s">
        <v>78</v>
      </c>
      <c r="C42" s="29"/>
      <c r="D42" s="17"/>
      <c r="E42" s="17"/>
      <c r="F42" s="17"/>
      <c r="G42" s="17"/>
      <c r="H42" s="17"/>
      <c r="I42" s="1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85" s="4" customFormat="1" ht="15" x14ac:dyDescent="0.25">
      <c r="A43" s="4" t="str">
        <f>"14/4"</f>
        <v>14/4</v>
      </c>
      <c r="B43" s="6" t="s">
        <v>112</v>
      </c>
      <c r="C43" s="29" t="str">
        <f>"150"</f>
        <v>150</v>
      </c>
      <c r="D43" s="17">
        <v>4.9000000000000004</v>
      </c>
      <c r="E43" s="17">
        <v>1.76</v>
      </c>
      <c r="F43" s="17">
        <v>4.1100000000000003</v>
      </c>
      <c r="G43" s="17">
        <v>0.99</v>
      </c>
      <c r="H43" s="17">
        <v>23.48</v>
      </c>
      <c r="I43" s="17">
        <v>153.21455399999996</v>
      </c>
      <c r="J43" s="1">
        <v>2.52</v>
      </c>
      <c r="K43" s="1">
        <v>7.0000000000000007E-2</v>
      </c>
      <c r="L43" s="1">
        <v>1.02</v>
      </c>
      <c r="M43" s="1">
        <v>0</v>
      </c>
      <c r="N43" s="1">
        <v>5.84</v>
      </c>
      <c r="O43" s="1">
        <v>17.64</v>
      </c>
      <c r="P43" s="1">
        <v>0.98</v>
      </c>
      <c r="Q43" s="1">
        <v>0</v>
      </c>
      <c r="R43" s="1">
        <v>0</v>
      </c>
      <c r="S43" s="1">
        <v>0.06</v>
      </c>
      <c r="T43" s="1">
        <v>1.39</v>
      </c>
      <c r="U43" s="1">
        <v>235.74</v>
      </c>
      <c r="V43" s="1">
        <v>133.71</v>
      </c>
      <c r="W43" s="1">
        <v>0.08</v>
      </c>
      <c r="X43" s="1">
        <v>0.43</v>
      </c>
      <c r="Y43" s="1">
        <v>1.87</v>
      </c>
      <c r="Z43" s="1">
        <v>0.31</v>
      </c>
      <c r="AA43" s="4">
        <v>0</v>
      </c>
      <c r="AB43" s="4">
        <v>0</v>
      </c>
      <c r="AC43" s="4">
        <v>0</v>
      </c>
      <c r="AD43" s="4">
        <v>434.81</v>
      </c>
      <c r="AE43" s="4">
        <v>82.56</v>
      </c>
      <c r="AF43" s="4">
        <v>83.96</v>
      </c>
      <c r="AG43" s="4">
        <v>114.17</v>
      </c>
      <c r="AH43" s="4">
        <v>51.98</v>
      </c>
      <c r="AI43" s="4">
        <v>164.78</v>
      </c>
      <c r="AJ43" s="4">
        <v>304.24</v>
      </c>
      <c r="AK43" s="4">
        <v>120.63</v>
      </c>
      <c r="AL43" s="4">
        <v>185.23</v>
      </c>
      <c r="AM43" s="4">
        <v>74.34</v>
      </c>
      <c r="AN43" s="4">
        <v>85.34</v>
      </c>
      <c r="AO43" s="4">
        <v>630.22</v>
      </c>
      <c r="AP43" s="4">
        <v>0.96</v>
      </c>
      <c r="AQ43" s="4">
        <v>229.83</v>
      </c>
      <c r="AR43" s="4">
        <v>198.99</v>
      </c>
      <c r="AS43" s="4">
        <v>116.83</v>
      </c>
      <c r="AT43" s="4">
        <v>51.06</v>
      </c>
      <c r="AU43" s="4">
        <v>0.08</v>
      </c>
      <c r="AV43" s="4">
        <v>0.04</v>
      </c>
      <c r="AW43" s="4">
        <v>0.02</v>
      </c>
      <c r="AX43" s="4">
        <v>0.04</v>
      </c>
      <c r="AY43" s="4">
        <v>0.05</v>
      </c>
      <c r="AZ43" s="4">
        <v>0.24</v>
      </c>
      <c r="BA43" s="4">
        <v>0</v>
      </c>
      <c r="BB43" s="4">
        <v>0.68</v>
      </c>
      <c r="BC43" s="4">
        <v>0</v>
      </c>
      <c r="BD43" s="4">
        <v>0.21</v>
      </c>
      <c r="BE43" s="4">
        <v>0.01</v>
      </c>
      <c r="BF43" s="4">
        <v>0</v>
      </c>
      <c r="BG43" s="4">
        <v>0</v>
      </c>
      <c r="BH43" s="4">
        <v>0.04</v>
      </c>
      <c r="BI43" s="4">
        <v>7.0000000000000007E-2</v>
      </c>
      <c r="BJ43" s="4">
        <v>0.65</v>
      </c>
      <c r="BK43" s="4">
        <v>0</v>
      </c>
      <c r="BL43" s="4">
        <v>0</v>
      </c>
      <c r="BM43" s="4">
        <v>0.57999999999999996</v>
      </c>
      <c r="BN43" s="4">
        <v>0.01</v>
      </c>
      <c r="BO43" s="4">
        <v>0</v>
      </c>
      <c r="BP43" s="4">
        <v>0</v>
      </c>
      <c r="BQ43" s="4">
        <v>0</v>
      </c>
      <c r="BR43" s="4">
        <v>0</v>
      </c>
      <c r="BS43" s="4">
        <v>124.35</v>
      </c>
      <c r="BU43" s="4">
        <v>17.2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3</v>
      </c>
      <c r="CG43" s="4">
        <v>0.6</v>
      </c>
    </row>
    <row r="44" spans="1:85" s="4" customFormat="1" ht="15" x14ac:dyDescent="0.25">
      <c r="A44" s="4" t="str">
        <f>"1/6"</f>
        <v>1/6</v>
      </c>
      <c r="B44" s="6" t="s">
        <v>113</v>
      </c>
      <c r="C44" s="29" t="str">
        <f>"40"</f>
        <v>40</v>
      </c>
      <c r="D44" s="17">
        <v>5.08</v>
      </c>
      <c r="E44" s="17">
        <v>5.08</v>
      </c>
      <c r="F44" s="17">
        <v>4.5999999999999996</v>
      </c>
      <c r="G44" s="17">
        <v>0</v>
      </c>
      <c r="H44" s="17">
        <v>0.28000000000000003</v>
      </c>
      <c r="I44" s="17">
        <v>62.783999999999999</v>
      </c>
      <c r="J44" s="1">
        <v>1.2</v>
      </c>
      <c r="K44" s="1">
        <v>0</v>
      </c>
      <c r="L44" s="1">
        <v>0</v>
      </c>
      <c r="M44" s="1">
        <v>0</v>
      </c>
      <c r="N44" s="1">
        <v>0.28000000000000003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0.4</v>
      </c>
      <c r="U44" s="1">
        <v>53.6</v>
      </c>
      <c r="V44" s="1">
        <v>56</v>
      </c>
      <c r="W44" s="1">
        <v>0.18</v>
      </c>
      <c r="X44" s="1">
        <v>0.08</v>
      </c>
      <c r="Y44" s="1">
        <v>1.44</v>
      </c>
      <c r="Z44" s="1">
        <v>0</v>
      </c>
      <c r="AA44" s="4">
        <v>0</v>
      </c>
      <c r="AB44" s="4">
        <v>0</v>
      </c>
      <c r="AC44" s="4">
        <v>0</v>
      </c>
      <c r="AD44" s="4">
        <v>432.4</v>
      </c>
      <c r="AE44" s="4">
        <v>361.2</v>
      </c>
      <c r="AF44" s="4">
        <v>169.6</v>
      </c>
      <c r="AG44" s="4">
        <v>244</v>
      </c>
      <c r="AH44" s="4">
        <v>81.599999999999994</v>
      </c>
      <c r="AI44" s="4">
        <v>260.8</v>
      </c>
      <c r="AJ44" s="4">
        <v>284</v>
      </c>
      <c r="AK44" s="4">
        <v>314.8</v>
      </c>
      <c r="AL44" s="4">
        <v>491.6</v>
      </c>
      <c r="AM44" s="4">
        <v>136</v>
      </c>
      <c r="AN44" s="4">
        <v>166.4</v>
      </c>
      <c r="AO44" s="4">
        <v>709.2</v>
      </c>
      <c r="AP44" s="4">
        <v>5.6</v>
      </c>
      <c r="AQ44" s="4">
        <v>158.4</v>
      </c>
      <c r="AR44" s="4">
        <v>371.2</v>
      </c>
      <c r="AS44" s="4">
        <v>190.4</v>
      </c>
      <c r="AT44" s="4">
        <v>117.2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29.64</v>
      </c>
      <c r="BU44" s="4">
        <v>104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</row>
    <row r="45" spans="1:85" s="4" customFormat="1" ht="15" x14ac:dyDescent="0.25">
      <c r="A45" s="4" t="str">
        <f>"9/13"</f>
        <v>9/13</v>
      </c>
      <c r="B45" s="6" t="s">
        <v>80</v>
      </c>
      <c r="C45" s="29" t="str">
        <f>"10"</f>
        <v>10</v>
      </c>
      <c r="D45" s="17">
        <v>0.08</v>
      </c>
      <c r="E45" s="17">
        <v>0.08</v>
      </c>
      <c r="F45" s="17">
        <v>7.25</v>
      </c>
      <c r="G45" s="17">
        <v>0</v>
      </c>
      <c r="H45" s="17">
        <v>0.13</v>
      </c>
      <c r="I45" s="17">
        <v>66.063999999999993</v>
      </c>
      <c r="J45" s="1">
        <v>4.71</v>
      </c>
      <c r="K45" s="1">
        <v>0.22</v>
      </c>
      <c r="L45" s="1">
        <v>0</v>
      </c>
      <c r="M45" s="1">
        <v>0</v>
      </c>
      <c r="N45" s="1">
        <v>0.13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0.14000000000000001</v>
      </c>
      <c r="U45" s="1">
        <v>1.5</v>
      </c>
      <c r="V45" s="1">
        <v>3</v>
      </c>
      <c r="W45" s="1">
        <v>0.01</v>
      </c>
      <c r="X45" s="1">
        <v>0.01</v>
      </c>
      <c r="Y45" s="1">
        <v>0.02</v>
      </c>
      <c r="Z45" s="1">
        <v>0</v>
      </c>
      <c r="AA45" s="4">
        <v>0</v>
      </c>
      <c r="AB45" s="4">
        <v>0</v>
      </c>
      <c r="AC45" s="4">
        <v>0</v>
      </c>
      <c r="AD45" s="4">
        <v>7.6</v>
      </c>
      <c r="AE45" s="4">
        <v>4.5</v>
      </c>
      <c r="AF45" s="4">
        <v>1.7</v>
      </c>
      <c r="AG45" s="4">
        <v>4.7</v>
      </c>
      <c r="AH45" s="4">
        <v>4.3</v>
      </c>
      <c r="AI45" s="4">
        <v>4.2</v>
      </c>
      <c r="AJ45" s="4">
        <v>3.6</v>
      </c>
      <c r="AK45" s="4">
        <v>2.6</v>
      </c>
      <c r="AL45" s="4">
        <v>5.7</v>
      </c>
      <c r="AM45" s="4">
        <v>3.5</v>
      </c>
      <c r="AN45" s="4">
        <v>2.4</v>
      </c>
      <c r="AO45" s="4">
        <v>14.2</v>
      </c>
      <c r="AP45" s="4">
        <v>0</v>
      </c>
      <c r="AQ45" s="4">
        <v>4.8</v>
      </c>
      <c r="AR45" s="4">
        <v>5.4</v>
      </c>
      <c r="AS45" s="4">
        <v>4.2</v>
      </c>
      <c r="AT45" s="4">
        <v>1</v>
      </c>
      <c r="AU45" s="4">
        <v>0.27</v>
      </c>
      <c r="AV45" s="4">
        <v>0.12</v>
      </c>
      <c r="AW45" s="4">
        <v>7.0000000000000007E-2</v>
      </c>
      <c r="AX45" s="4">
        <v>0.15</v>
      </c>
      <c r="AY45" s="4">
        <v>0.17</v>
      </c>
      <c r="AZ45" s="4">
        <v>0.79</v>
      </c>
      <c r="BA45" s="4">
        <v>0</v>
      </c>
      <c r="BB45" s="4">
        <v>2.21</v>
      </c>
      <c r="BC45" s="4">
        <v>0</v>
      </c>
      <c r="BD45" s="4">
        <v>0.68</v>
      </c>
      <c r="BE45" s="4">
        <v>0</v>
      </c>
      <c r="BF45" s="4">
        <v>0</v>
      </c>
      <c r="BG45" s="4">
        <v>0</v>
      </c>
      <c r="BH45" s="4">
        <v>0.15</v>
      </c>
      <c r="BI45" s="4">
        <v>0.23</v>
      </c>
      <c r="BJ45" s="4">
        <v>1.8</v>
      </c>
      <c r="BK45" s="4">
        <v>0</v>
      </c>
      <c r="BL45" s="4">
        <v>0</v>
      </c>
      <c r="BM45" s="4">
        <v>0.09</v>
      </c>
      <c r="BN45" s="4">
        <v>0.01</v>
      </c>
      <c r="BO45" s="4">
        <v>0</v>
      </c>
      <c r="BP45" s="4">
        <v>0</v>
      </c>
      <c r="BQ45" s="4">
        <v>0</v>
      </c>
      <c r="BR45" s="4">
        <v>0</v>
      </c>
      <c r="BS45" s="4">
        <v>2.5</v>
      </c>
      <c r="BU45" s="4">
        <v>45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0</v>
      </c>
      <c r="CC45" s="4">
        <v>0</v>
      </c>
      <c r="CD45" s="4">
        <v>0</v>
      </c>
      <c r="CE45" s="4">
        <v>0</v>
      </c>
      <c r="CF45" s="4">
        <v>0</v>
      </c>
      <c r="CG45" s="4">
        <v>0</v>
      </c>
    </row>
    <row r="46" spans="1:85" s="4" customFormat="1" ht="15" x14ac:dyDescent="0.25">
      <c r="A46" s="4" t="str">
        <f>"-"</f>
        <v>-</v>
      </c>
      <c r="B46" s="6" t="s">
        <v>114</v>
      </c>
      <c r="C46" s="29" t="str">
        <f>"125"</f>
        <v>125</v>
      </c>
      <c r="D46" s="17">
        <v>3.63</v>
      </c>
      <c r="E46" s="17">
        <v>3.63</v>
      </c>
      <c r="F46" s="17">
        <v>4</v>
      </c>
      <c r="G46" s="17">
        <v>0</v>
      </c>
      <c r="H46" s="17">
        <v>5.88</v>
      </c>
      <c r="I46" s="17">
        <v>73.2</v>
      </c>
      <c r="J46" s="1">
        <v>2.5</v>
      </c>
      <c r="K46" s="1">
        <v>0</v>
      </c>
      <c r="L46" s="1">
        <v>0</v>
      </c>
      <c r="M46" s="1">
        <v>0</v>
      </c>
      <c r="N46" s="1">
        <v>5.88</v>
      </c>
      <c r="O46" s="1">
        <v>0</v>
      </c>
      <c r="P46" s="1">
        <v>0</v>
      </c>
      <c r="Q46" s="1">
        <v>0</v>
      </c>
      <c r="R46" s="1">
        <v>0</v>
      </c>
      <c r="S46" s="1">
        <v>0.13</v>
      </c>
      <c r="T46" s="1">
        <v>0.88</v>
      </c>
      <c r="U46" s="1">
        <v>62.5</v>
      </c>
      <c r="V46" s="1">
        <v>182.5</v>
      </c>
      <c r="W46" s="1">
        <v>0.19</v>
      </c>
      <c r="X46" s="1">
        <v>0.13</v>
      </c>
      <c r="Y46" s="1">
        <v>1</v>
      </c>
      <c r="Z46" s="1">
        <v>1.63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110.5</v>
      </c>
      <c r="BU46" s="4">
        <v>27.08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0</v>
      </c>
      <c r="CG46" s="4">
        <v>0</v>
      </c>
    </row>
    <row r="47" spans="1:85" s="4" customFormat="1" ht="15" x14ac:dyDescent="0.25">
      <c r="A47" s="4" t="str">
        <f>"-"</f>
        <v>-</v>
      </c>
      <c r="B47" s="6" t="s">
        <v>83</v>
      </c>
      <c r="C47" s="29" t="str">
        <f>"100"</f>
        <v>100</v>
      </c>
      <c r="D47" s="17">
        <v>6.61</v>
      </c>
      <c r="E47" s="17">
        <v>0</v>
      </c>
      <c r="F47" s="17">
        <v>0.66</v>
      </c>
      <c r="G47" s="17">
        <v>0.66</v>
      </c>
      <c r="H47" s="17">
        <v>46.7</v>
      </c>
      <c r="I47" s="17">
        <v>224.80099999999999</v>
      </c>
      <c r="J47" s="1">
        <v>0.2</v>
      </c>
      <c r="K47" s="1">
        <v>0</v>
      </c>
      <c r="L47" s="1">
        <v>0</v>
      </c>
      <c r="M47" s="1">
        <v>0</v>
      </c>
      <c r="N47" s="1">
        <v>1.1000000000000001</v>
      </c>
      <c r="O47" s="1">
        <v>45.6</v>
      </c>
      <c r="P47" s="1">
        <v>0.2</v>
      </c>
      <c r="Q47" s="1">
        <v>0</v>
      </c>
      <c r="R47" s="1">
        <v>0</v>
      </c>
      <c r="S47" s="1">
        <v>0.3</v>
      </c>
      <c r="T47" s="1">
        <v>1.8</v>
      </c>
      <c r="U47" s="1">
        <v>245.7</v>
      </c>
      <c r="V47" s="1">
        <v>82.46</v>
      </c>
      <c r="W47" s="1">
        <v>0.05</v>
      </c>
      <c r="X47" s="1">
        <v>1.36</v>
      </c>
      <c r="Y47" s="1">
        <v>3.1</v>
      </c>
      <c r="Z47" s="1">
        <v>0</v>
      </c>
      <c r="AA47" s="4">
        <v>0</v>
      </c>
      <c r="AB47" s="4">
        <v>0</v>
      </c>
      <c r="AC47" s="4">
        <v>0</v>
      </c>
      <c r="AD47" s="4">
        <v>508.95</v>
      </c>
      <c r="AE47" s="4">
        <v>168.78</v>
      </c>
      <c r="AF47" s="4">
        <v>100.05</v>
      </c>
      <c r="AG47" s="4">
        <v>200.1</v>
      </c>
      <c r="AH47" s="4">
        <v>75.69</v>
      </c>
      <c r="AI47" s="4">
        <v>361.92</v>
      </c>
      <c r="AJ47" s="4">
        <v>224.46</v>
      </c>
      <c r="AK47" s="4">
        <v>313.2</v>
      </c>
      <c r="AL47" s="4">
        <v>258.39</v>
      </c>
      <c r="AM47" s="4">
        <v>135.72</v>
      </c>
      <c r="AN47" s="4">
        <v>240.12</v>
      </c>
      <c r="AO47" s="4">
        <v>2007.96</v>
      </c>
      <c r="AP47" s="4">
        <v>234.9</v>
      </c>
      <c r="AQ47" s="4">
        <v>654.24</v>
      </c>
      <c r="AR47" s="4">
        <v>284.49</v>
      </c>
      <c r="AS47" s="4">
        <v>188.79</v>
      </c>
      <c r="AT47" s="4">
        <v>149.63999999999999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0.14000000000000001</v>
      </c>
      <c r="BB47" s="4">
        <v>0.08</v>
      </c>
      <c r="BC47" s="4">
        <v>7.0000000000000007E-2</v>
      </c>
      <c r="BD47" s="4">
        <v>0.01</v>
      </c>
      <c r="BE47" s="4">
        <v>0</v>
      </c>
      <c r="BF47" s="4">
        <v>0</v>
      </c>
      <c r="BG47" s="4">
        <v>0</v>
      </c>
      <c r="BH47" s="4">
        <v>0</v>
      </c>
      <c r="BI47" s="4">
        <v>0.01</v>
      </c>
      <c r="BJ47" s="4">
        <v>7.0000000000000007E-2</v>
      </c>
      <c r="BK47" s="4">
        <v>0</v>
      </c>
      <c r="BL47" s="4">
        <v>0</v>
      </c>
      <c r="BM47" s="4">
        <v>0.28000000000000003</v>
      </c>
      <c r="BN47" s="4">
        <v>0.01</v>
      </c>
      <c r="BO47" s="4">
        <v>0</v>
      </c>
      <c r="BP47" s="4">
        <v>0</v>
      </c>
      <c r="BQ47" s="4">
        <v>0</v>
      </c>
      <c r="BR47" s="4">
        <v>0</v>
      </c>
      <c r="BS47" s="4">
        <v>39.1</v>
      </c>
      <c r="BU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</row>
    <row r="48" spans="1:85" s="4" customFormat="1" ht="15" x14ac:dyDescent="0.25">
      <c r="A48" s="4" t="str">
        <f>"18/10"</f>
        <v>18/10</v>
      </c>
      <c r="B48" s="6" t="s">
        <v>115</v>
      </c>
      <c r="C48" s="29" t="str">
        <f>"200"</f>
        <v>200</v>
      </c>
      <c r="D48" s="17">
        <v>3.64</v>
      </c>
      <c r="E48" s="17">
        <v>2.9</v>
      </c>
      <c r="F48" s="17">
        <v>3.34</v>
      </c>
      <c r="G48" s="17">
        <v>0.6</v>
      </c>
      <c r="H48" s="17">
        <v>22.81</v>
      </c>
      <c r="I48" s="17">
        <v>134.76724800000002</v>
      </c>
      <c r="J48" s="1">
        <v>2.36</v>
      </c>
      <c r="K48" s="1">
        <v>0</v>
      </c>
      <c r="L48" s="1">
        <v>2.36</v>
      </c>
      <c r="M48" s="1">
        <v>0</v>
      </c>
      <c r="N48" s="1">
        <v>22.51</v>
      </c>
      <c r="O48" s="1">
        <v>0.3</v>
      </c>
      <c r="P48" s="1">
        <v>1.28</v>
      </c>
      <c r="Q48" s="1">
        <v>0</v>
      </c>
      <c r="R48" s="1">
        <v>0</v>
      </c>
      <c r="S48" s="1">
        <v>0.26</v>
      </c>
      <c r="T48" s="1">
        <v>0.97</v>
      </c>
      <c r="U48" s="1">
        <v>50.2</v>
      </c>
      <c r="V48" s="1">
        <v>182.12</v>
      </c>
      <c r="W48" s="1">
        <v>0.13</v>
      </c>
      <c r="X48" s="1">
        <v>0.14000000000000001</v>
      </c>
      <c r="Y48" s="1">
        <v>1.07</v>
      </c>
      <c r="Z48" s="1">
        <v>0.52</v>
      </c>
      <c r="AA48" s="4">
        <v>0</v>
      </c>
      <c r="AB48" s="4">
        <v>0</v>
      </c>
      <c r="AC48" s="4">
        <v>0</v>
      </c>
      <c r="AD48" s="4">
        <v>1201.32</v>
      </c>
      <c r="AE48" s="4">
        <v>444.62</v>
      </c>
      <c r="AF48" s="4">
        <v>446.5</v>
      </c>
      <c r="AG48" s="4">
        <v>449.32</v>
      </c>
      <c r="AH48" s="4">
        <v>124.08</v>
      </c>
      <c r="AI48" s="4">
        <v>934.36</v>
      </c>
      <c r="AJ48" s="4">
        <v>695.6</v>
      </c>
      <c r="AK48" s="4">
        <v>2063.3000000000002</v>
      </c>
      <c r="AL48" s="4">
        <v>1848.04</v>
      </c>
      <c r="AM48" s="4">
        <v>453.08</v>
      </c>
      <c r="AN48" s="4">
        <v>1010.5</v>
      </c>
      <c r="AO48" s="4">
        <v>3902.88</v>
      </c>
      <c r="AP48" s="4">
        <v>0</v>
      </c>
      <c r="AQ48" s="4">
        <v>865.74</v>
      </c>
      <c r="AR48" s="4">
        <v>713.46</v>
      </c>
      <c r="AS48" s="4">
        <v>517.94000000000005</v>
      </c>
      <c r="AT48" s="4">
        <v>203.98</v>
      </c>
      <c r="AU48" s="4">
        <v>0.89</v>
      </c>
      <c r="AV48" s="4">
        <v>1.38</v>
      </c>
      <c r="AW48" s="4">
        <v>1.06</v>
      </c>
      <c r="AX48" s="4">
        <v>2.6</v>
      </c>
      <c r="AY48" s="4">
        <v>0</v>
      </c>
      <c r="AZ48" s="4">
        <v>0.26</v>
      </c>
      <c r="BA48" s="4">
        <v>0</v>
      </c>
      <c r="BB48" s="4">
        <v>3.17</v>
      </c>
      <c r="BC48" s="4">
        <v>0</v>
      </c>
      <c r="BD48" s="4">
        <v>0.97</v>
      </c>
      <c r="BE48" s="4">
        <v>0.81</v>
      </c>
      <c r="BF48" s="4">
        <v>0.62</v>
      </c>
      <c r="BG48" s="4">
        <v>0</v>
      </c>
      <c r="BH48" s="4">
        <v>0</v>
      </c>
      <c r="BI48" s="4">
        <v>0.26</v>
      </c>
      <c r="BJ48" s="4">
        <v>32.03</v>
      </c>
      <c r="BK48" s="4">
        <v>0</v>
      </c>
      <c r="BL48" s="4">
        <v>0</v>
      </c>
      <c r="BM48" s="4">
        <v>12.5</v>
      </c>
      <c r="BN48" s="4">
        <v>0.26</v>
      </c>
      <c r="BO48" s="4">
        <v>0.08</v>
      </c>
      <c r="BP48" s="4">
        <v>0</v>
      </c>
      <c r="BQ48" s="4">
        <v>0</v>
      </c>
      <c r="BR48" s="4">
        <v>0</v>
      </c>
      <c r="BS48" s="4">
        <v>198.62</v>
      </c>
      <c r="BU48" s="4">
        <v>13.44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0</v>
      </c>
      <c r="CC48" s="4">
        <v>0</v>
      </c>
      <c r="CD48" s="4">
        <v>0</v>
      </c>
      <c r="CE48" s="4">
        <v>0</v>
      </c>
      <c r="CF48" s="4">
        <v>20</v>
      </c>
      <c r="CG48" s="4">
        <v>0</v>
      </c>
    </row>
    <row r="49" spans="1:85" s="7" customFormat="1" ht="14.25" x14ac:dyDescent="0.2">
      <c r="B49" s="13" t="s">
        <v>85</v>
      </c>
      <c r="C49" s="25">
        <f>C48+C46+C47+C45+C44+C43</f>
        <v>625</v>
      </c>
      <c r="D49" s="18">
        <v>23.94</v>
      </c>
      <c r="E49" s="18">
        <v>13.45</v>
      </c>
      <c r="F49" s="18">
        <v>23.96</v>
      </c>
      <c r="G49" s="18">
        <v>2.25</v>
      </c>
      <c r="H49" s="18">
        <v>99.28</v>
      </c>
      <c r="I49" s="18">
        <v>714.83</v>
      </c>
      <c r="J49" s="19">
        <v>13.49</v>
      </c>
      <c r="K49" s="19">
        <v>0.28999999999999998</v>
      </c>
      <c r="L49" s="19">
        <v>3.38</v>
      </c>
      <c r="M49" s="19">
        <v>0</v>
      </c>
      <c r="N49" s="19">
        <v>35.74</v>
      </c>
      <c r="O49" s="19">
        <v>63.53</v>
      </c>
      <c r="P49" s="19">
        <v>2.4700000000000002</v>
      </c>
      <c r="Q49" s="19">
        <v>0</v>
      </c>
      <c r="R49" s="19">
        <v>0</v>
      </c>
      <c r="S49" s="19">
        <v>0.74</v>
      </c>
      <c r="T49" s="19">
        <v>5.58</v>
      </c>
      <c r="U49" s="19">
        <v>649.24</v>
      </c>
      <c r="V49" s="19">
        <v>639.79999999999995</v>
      </c>
      <c r="W49" s="19">
        <v>0.63</v>
      </c>
      <c r="X49" s="19">
        <v>2.15</v>
      </c>
      <c r="Y49" s="19">
        <v>8.5</v>
      </c>
      <c r="Z49" s="19">
        <v>2.46</v>
      </c>
      <c r="AA49" s="7">
        <v>0</v>
      </c>
      <c r="AB49" s="7">
        <v>0</v>
      </c>
      <c r="AC49" s="7">
        <v>0</v>
      </c>
      <c r="AD49" s="7">
        <v>2585.08</v>
      </c>
      <c r="AE49" s="7">
        <v>1061.6600000000001</v>
      </c>
      <c r="AF49" s="7">
        <v>801.81</v>
      </c>
      <c r="AG49" s="7">
        <v>1012.29</v>
      </c>
      <c r="AH49" s="7">
        <v>337.65</v>
      </c>
      <c r="AI49" s="7">
        <v>1726.06</v>
      </c>
      <c r="AJ49" s="7">
        <v>1511.9</v>
      </c>
      <c r="AK49" s="7">
        <v>2814.53</v>
      </c>
      <c r="AL49" s="7">
        <v>2788.96</v>
      </c>
      <c r="AM49" s="7">
        <v>802.64</v>
      </c>
      <c r="AN49" s="7">
        <v>1504.76</v>
      </c>
      <c r="AO49" s="7">
        <v>7264.46</v>
      </c>
      <c r="AP49" s="7">
        <v>241.46</v>
      </c>
      <c r="AQ49" s="7">
        <v>1913.01</v>
      </c>
      <c r="AR49" s="7">
        <v>1573.54</v>
      </c>
      <c r="AS49" s="7">
        <v>1018.16</v>
      </c>
      <c r="AT49" s="7">
        <v>522.88</v>
      </c>
      <c r="AU49" s="7">
        <v>1.23</v>
      </c>
      <c r="AV49" s="7">
        <v>1.54</v>
      </c>
      <c r="AW49" s="7">
        <v>1.1399999999999999</v>
      </c>
      <c r="AX49" s="7">
        <v>2.79</v>
      </c>
      <c r="AY49" s="7">
        <v>0.22</v>
      </c>
      <c r="AZ49" s="7">
        <v>1.29</v>
      </c>
      <c r="BA49" s="7">
        <v>0.14000000000000001</v>
      </c>
      <c r="BB49" s="7">
        <v>6.13</v>
      </c>
      <c r="BC49" s="7">
        <v>7.0000000000000007E-2</v>
      </c>
      <c r="BD49" s="7">
        <v>1.87</v>
      </c>
      <c r="BE49" s="7">
        <v>0.82</v>
      </c>
      <c r="BF49" s="7">
        <v>0.62</v>
      </c>
      <c r="BG49" s="7">
        <v>0</v>
      </c>
      <c r="BH49" s="7">
        <v>0.2</v>
      </c>
      <c r="BI49" s="7">
        <v>0.56999999999999995</v>
      </c>
      <c r="BJ49" s="7">
        <v>34.549999999999997</v>
      </c>
      <c r="BK49" s="7">
        <v>0</v>
      </c>
      <c r="BL49" s="7">
        <v>0</v>
      </c>
      <c r="BM49" s="7">
        <v>13.45</v>
      </c>
      <c r="BN49" s="7">
        <v>0.3</v>
      </c>
      <c r="BO49" s="7">
        <v>0.08</v>
      </c>
      <c r="BP49" s="7">
        <v>0</v>
      </c>
      <c r="BQ49" s="7">
        <v>0</v>
      </c>
      <c r="BR49" s="7">
        <v>0</v>
      </c>
      <c r="BS49" s="7">
        <v>504.71</v>
      </c>
      <c r="BT49" s="7" t="e">
        <f>$I$49/#REF!*100</f>
        <v>#REF!</v>
      </c>
      <c r="BU49" s="7">
        <v>206.72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23</v>
      </c>
      <c r="CG49" s="7">
        <v>0.6</v>
      </c>
    </row>
    <row r="50" spans="1:85" s="4" customFormat="1" ht="15" x14ac:dyDescent="0.25">
      <c r="B50" s="14" t="s">
        <v>86</v>
      </c>
      <c r="C50" s="29"/>
      <c r="D50" s="17"/>
      <c r="E50" s="17"/>
      <c r="F50" s="17"/>
      <c r="G50" s="17"/>
      <c r="H50" s="17"/>
      <c r="I50" s="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85" s="4" customFormat="1" ht="15" x14ac:dyDescent="0.25">
      <c r="A51" s="4" t="str">
        <f>"-"</f>
        <v>-</v>
      </c>
      <c r="B51" s="6" t="s">
        <v>87</v>
      </c>
      <c r="C51" s="29" t="str">
        <f>"200"</f>
        <v>200</v>
      </c>
      <c r="D51" s="17">
        <v>1</v>
      </c>
      <c r="E51" s="17">
        <v>0</v>
      </c>
      <c r="F51" s="17">
        <v>0.2</v>
      </c>
      <c r="G51" s="17">
        <v>0</v>
      </c>
      <c r="H51" s="17">
        <v>20.2</v>
      </c>
      <c r="I51" s="17">
        <v>86.47999999999999</v>
      </c>
      <c r="J51" s="1">
        <v>0</v>
      </c>
      <c r="K51" s="1">
        <v>0</v>
      </c>
      <c r="L51" s="1">
        <v>0</v>
      </c>
      <c r="M51" s="1">
        <v>0</v>
      </c>
      <c r="N51" s="1">
        <v>19.8</v>
      </c>
      <c r="O51" s="1">
        <v>0.4</v>
      </c>
      <c r="P51" s="1">
        <v>0.4</v>
      </c>
      <c r="Q51" s="1">
        <v>0</v>
      </c>
      <c r="R51" s="1">
        <v>0</v>
      </c>
      <c r="S51" s="1">
        <v>1</v>
      </c>
      <c r="T51" s="1">
        <v>0.6</v>
      </c>
      <c r="U51" s="1">
        <v>52</v>
      </c>
      <c r="V51" s="1">
        <v>240</v>
      </c>
      <c r="W51" s="1">
        <v>0.02</v>
      </c>
      <c r="X51" s="1">
        <v>0.2</v>
      </c>
      <c r="Y51" s="1">
        <v>0.4</v>
      </c>
      <c r="Z51" s="1">
        <v>4</v>
      </c>
      <c r="AA51" s="4">
        <v>0.4</v>
      </c>
      <c r="AB51" s="4">
        <v>0</v>
      </c>
      <c r="AC51" s="4">
        <v>0</v>
      </c>
      <c r="AD51" s="4">
        <v>28</v>
      </c>
      <c r="AE51" s="4">
        <v>28</v>
      </c>
      <c r="AF51" s="4">
        <v>4</v>
      </c>
      <c r="AG51" s="4">
        <v>16</v>
      </c>
      <c r="AH51" s="4">
        <v>4</v>
      </c>
      <c r="AI51" s="4">
        <v>14</v>
      </c>
      <c r="AJ51" s="4">
        <v>26</v>
      </c>
      <c r="AK51" s="4">
        <v>16</v>
      </c>
      <c r="AL51" s="4">
        <v>116</v>
      </c>
      <c r="AM51" s="4">
        <v>10</v>
      </c>
      <c r="AN51" s="4">
        <v>22</v>
      </c>
      <c r="AO51" s="4">
        <v>64</v>
      </c>
      <c r="AP51" s="4">
        <v>340</v>
      </c>
      <c r="AQ51" s="4">
        <v>20</v>
      </c>
      <c r="AR51" s="4">
        <v>24</v>
      </c>
      <c r="AS51" s="4">
        <v>10</v>
      </c>
      <c r="AT51" s="4">
        <v>8</v>
      </c>
      <c r="AU51" s="4">
        <v>2.06</v>
      </c>
      <c r="AV51" s="4">
        <v>1.22</v>
      </c>
      <c r="AW51" s="4">
        <v>0.62</v>
      </c>
      <c r="AX51" s="4">
        <v>1.22</v>
      </c>
      <c r="AY51" s="4">
        <v>1.32</v>
      </c>
      <c r="AZ51" s="4">
        <v>9.2200000000000006</v>
      </c>
      <c r="BA51" s="4">
        <v>0.7</v>
      </c>
      <c r="BB51" s="4">
        <v>11.44</v>
      </c>
      <c r="BC51" s="4">
        <v>0.36</v>
      </c>
      <c r="BD51" s="4">
        <v>6.3</v>
      </c>
      <c r="BE51" s="4">
        <v>0.6</v>
      </c>
      <c r="BF51" s="4">
        <v>0</v>
      </c>
      <c r="BG51" s="4">
        <v>0</v>
      </c>
      <c r="BH51" s="4">
        <v>0</v>
      </c>
      <c r="BI51" s="4">
        <v>1.64</v>
      </c>
      <c r="BJ51" s="4">
        <v>14.04</v>
      </c>
      <c r="BK51" s="4">
        <v>0.14000000000000001</v>
      </c>
      <c r="BL51" s="4">
        <v>0</v>
      </c>
      <c r="BM51" s="4">
        <v>1.26</v>
      </c>
      <c r="BN51" s="4">
        <v>0.54</v>
      </c>
      <c r="BO51" s="4">
        <v>1.02</v>
      </c>
      <c r="BP51" s="4">
        <v>0</v>
      </c>
      <c r="BQ51" s="4">
        <v>0</v>
      </c>
      <c r="BR51" s="4">
        <v>0</v>
      </c>
      <c r="BS51" s="4">
        <v>176.2</v>
      </c>
      <c r="BU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</row>
    <row r="52" spans="1:85" s="7" customFormat="1" ht="14.25" x14ac:dyDescent="0.2">
      <c r="B52" s="13" t="s">
        <v>88</v>
      </c>
      <c r="C52" s="25">
        <v>200</v>
      </c>
      <c r="D52" s="18">
        <v>1</v>
      </c>
      <c r="E52" s="18">
        <v>0</v>
      </c>
      <c r="F52" s="18">
        <v>0.2</v>
      </c>
      <c r="G52" s="18">
        <v>0</v>
      </c>
      <c r="H52" s="18">
        <v>20.2</v>
      </c>
      <c r="I52" s="18">
        <v>86.48</v>
      </c>
      <c r="J52" s="19">
        <v>0</v>
      </c>
      <c r="K52" s="19">
        <v>0</v>
      </c>
      <c r="L52" s="19">
        <v>0</v>
      </c>
      <c r="M52" s="19">
        <v>0</v>
      </c>
      <c r="N52" s="19">
        <v>19.8</v>
      </c>
      <c r="O52" s="19">
        <v>0.4</v>
      </c>
      <c r="P52" s="19">
        <v>0.4</v>
      </c>
      <c r="Q52" s="19">
        <v>0</v>
      </c>
      <c r="R52" s="19">
        <v>0</v>
      </c>
      <c r="S52" s="19">
        <v>1</v>
      </c>
      <c r="T52" s="19">
        <v>0.6</v>
      </c>
      <c r="U52" s="19">
        <v>52</v>
      </c>
      <c r="V52" s="19">
        <v>240</v>
      </c>
      <c r="W52" s="19">
        <v>0.02</v>
      </c>
      <c r="X52" s="19">
        <v>0.2</v>
      </c>
      <c r="Y52" s="19">
        <v>0.4</v>
      </c>
      <c r="Z52" s="19">
        <v>4</v>
      </c>
      <c r="AA52" s="7">
        <v>0.4</v>
      </c>
      <c r="AB52" s="7">
        <v>0</v>
      </c>
      <c r="AC52" s="7">
        <v>0</v>
      </c>
      <c r="AD52" s="7">
        <v>28</v>
      </c>
      <c r="AE52" s="7">
        <v>28</v>
      </c>
      <c r="AF52" s="7">
        <v>4</v>
      </c>
      <c r="AG52" s="7">
        <v>16</v>
      </c>
      <c r="AH52" s="7">
        <v>4</v>
      </c>
      <c r="AI52" s="7">
        <v>14</v>
      </c>
      <c r="AJ52" s="7">
        <v>26</v>
      </c>
      <c r="AK52" s="7">
        <v>16</v>
      </c>
      <c r="AL52" s="7">
        <v>116</v>
      </c>
      <c r="AM52" s="7">
        <v>10</v>
      </c>
      <c r="AN52" s="7">
        <v>22</v>
      </c>
      <c r="AO52" s="7">
        <v>64</v>
      </c>
      <c r="AP52" s="7">
        <v>340</v>
      </c>
      <c r="AQ52" s="7">
        <v>20</v>
      </c>
      <c r="AR52" s="7">
        <v>24</v>
      </c>
      <c r="AS52" s="7">
        <v>10</v>
      </c>
      <c r="AT52" s="7">
        <v>8</v>
      </c>
      <c r="AU52" s="7">
        <v>2.06</v>
      </c>
      <c r="AV52" s="7">
        <v>1.22</v>
      </c>
      <c r="AW52" s="7">
        <v>0.62</v>
      </c>
      <c r="AX52" s="7">
        <v>1.22</v>
      </c>
      <c r="AY52" s="7">
        <v>1.32</v>
      </c>
      <c r="AZ52" s="7">
        <v>9.2200000000000006</v>
      </c>
      <c r="BA52" s="7">
        <v>0.7</v>
      </c>
      <c r="BB52" s="7">
        <v>11.44</v>
      </c>
      <c r="BC52" s="7">
        <v>0.36</v>
      </c>
      <c r="BD52" s="7">
        <v>6.3</v>
      </c>
      <c r="BE52" s="7">
        <v>0.6</v>
      </c>
      <c r="BF52" s="7">
        <v>0</v>
      </c>
      <c r="BG52" s="7">
        <v>0</v>
      </c>
      <c r="BH52" s="7">
        <v>0</v>
      </c>
      <c r="BI52" s="7">
        <v>1.64</v>
      </c>
      <c r="BJ52" s="7">
        <v>14.04</v>
      </c>
      <c r="BK52" s="7">
        <v>0.14000000000000001</v>
      </c>
      <c r="BL52" s="7">
        <v>0</v>
      </c>
      <c r="BM52" s="7">
        <v>1.26</v>
      </c>
      <c r="BN52" s="7">
        <v>0.54</v>
      </c>
      <c r="BO52" s="7">
        <v>1.02</v>
      </c>
      <c r="BP52" s="7">
        <v>0</v>
      </c>
      <c r="BQ52" s="7">
        <v>0</v>
      </c>
      <c r="BR52" s="7">
        <v>0</v>
      </c>
      <c r="BS52" s="7">
        <v>176.2</v>
      </c>
      <c r="BT52" s="7" t="e">
        <f>$I$52/#REF!*100</f>
        <v>#REF!</v>
      </c>
      <c r="BU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</row>
    <row r="53" spans="1:85" s="4" customFormat="1" ht="15" x14ac:dyDescent="0.25">
      <c r="B53" s="14" t="s">
        <v>89</v>
      </c>
      <c r="C53" s="29"/>
      <c r="D53" s="17"/>
      <c r="E53" s="17"/>
      <c r="F53" s="17"/>
      <c r="G53" s="17"/>
      <c r="H53" s="17"/>
      <c r="I53" s="1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85" s="4" customFormat="1" ht="15" x14ac:dyDescent="0.25">
      <c r="A54" s="4" t="str">
        <f>"20/1"</f>
        <v>20/1</v>
      </c>
      <c r="B54" s="6" t="s">
        <v>116</v>
      </c>
      <c r="C54" s="29" t="str">
        <f>"80"</f>
        <v>80</v>
      </c>
      <c r="D54" s="17">
        <v>1.05</v>
      </c>
      <c r="E54" s="17">
        <v>0</v>
      </c>
      <c r="F54" s="17">
        <v>3.97</v>
      </c>
      <c r="G54" s="17">
        <v>3.97</v>
      </c>
      <c r="H54" s="17">
        <v>15.19</v>
      </c>
      <c r="I54" s="17">
        <v>102.03556160000001</v>
      </c>
      <c r="J54" s="1">
        <v>0.5</v>
      </c>
      <c r="K54" s="1">
        <v>2.6</v>
      </c>
      <c r="L54" s="1">
        <v>0</v>
      </c>
      <c r="M54" s="1">
        <v>0</v>
      </c>
      <c r="N54" s="1">
        <v>15.07</v>
      </c>
      <c r="O54" s="1">
        <v>0.12</v>
      </c>
      <c r="P54" s="1">
        <v>1.9</v>
      </c>
      <c r="Q54" s="1">
        <v>0</v>
      </c>
      <c r="R54" s="1">
        <v>0</v>
      </c>
      <c r="S54" s="1">
        <v>0.18</v>
      </c>
      <c r="T54" s="1">
        <v>1.06</v>
      </c>
      <c r="U54" s="1">
        <v>12.36</v>
      </c>
      <c r="V54" s="1">
        <v>117.62</v>
      </c>
      <c r="W54" s="1">
        <v>0.04</v>
      </c>
      <c r="X54" s="1">
        <v>0.59</v>
      </c>
      <c r="Y54" s="1">
        <v>0.66</v>
      </c>
      <c r="Z54" s="1">
        <v>2.94</v>
      </c>
      <c r="AA54" s="4">
        <v>0</v>
      </c>
      <c r="AB54" s="4">
        <v>0</v>
      </c>
      <c r="AC54" s="4">
        <v>0</v>
      </c>
      <c r="AD54" s="4">
        <v>26.43</v>
      </c>
      <c r="AE54" s="4">
        <v>23.13</v>
      </c>
      <c r="AF54" s="4">
        <v>5.58</v>
      </c>
      <c r="AG54" s="4">
        <v>19.36</v>
      </c>
      <c r="AH54" s="4">
        <v>4.8099999999999996</v>
      </c>
      <c r="AI54" s="4">
        <v>18.739999999999998</v>
      </c>
      <c r="AJ54" s="4">
        <v>28.49</v>
      </c>
      <c r="AK54" s="4">
        <v>24.7</v>
      </c>
      <c r="AL54" s="4">
        <v>79.94</v>
      </c>
      <c r="AM54" s="4">
        <v>8.4</v>
      </c>
      <c r="AN54" s="4">
        <v>17.260000000000002</v>
      </c>
      <c r="AO54" s="4">
        <v>140.06</v>
      </c>
      <c r="AP54" s="4">
        <v>0.47</v>
      </c>
      <c r="AQ54" s="4">
        <v>17.84</v>
      </c>
      <c r="AR54" s="4">
        <v>19.61</v>
      </c>
      <c r="AS54" s="4">
        <v>10.87</v>
      </c>
      <c r="AT54" s="4">
        <v>7.17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0.24</v>
      </c>
      <c r="BC54" s="4">
        <v>0</v>
      </c>
      <c r="BD54" s="4">
        <v>0.16</v>
      </c>
      <c r="BE54" s="4">
        <v>0.01</v>
      </c>
      <c r="BF54" s="4">
        <v>0.03</v>
      </c>
      <c r="BG54" s="4">
        <v>0</v>
      </c>
      <c r="BH54" s="4">
        <v>0</v>
      </c>
      <c r="BI54" s="4">
        <v>0</v>
      </c>
      <c r="BJ54" s="4">
        <v>0.93</v>
      </c>
      <c r="BK54" s="4">
        <v>0</v>
      </c>
      <c r="BL54" s="4">
        <v>0</v>
      </c>
      <c r="BM54" s="4">
        <v>2.3199999999999998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55.84</v>
      </c>
      <c r="BU54" s="4">
        <v>1176</v>
      </c>
      <c r="BW54" s="4">
        <v>0</v>
      </c>
      <c r="BX54" s="4">
        <v>0</v>
      </c>
      <c r="BY54" s="4">
        <v>0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0.8</v>
      </c>
      <c r="CG54" s="4">
        <v>0</v>
      </c>
    </row>
    <row r="55" spans="1:85" s="4" customFormat="1" ht="15" x14ac:dyDescent="0.25">
      <c r="A55" s="4" t="str">
        <f>"3/2"</f>
        <v>3/2</v>
      </c>
      <c r="B55" s="6" t="s">
        <v>117</v>
      </c>
      <c r="C55" s="29" t="str">
        <f>"250"</f>
        <v>250</v>
      </c>
      <c r="D55" s="17">
        <v>2.2599999999999998</v>
      </c>
      <c r="E55" s="17">
        <v>0.26</v>
      </c>
      <c r="F55" s="17">
        <v>5.91</v>
      </c>
      <c r="G55" s="17">
        <v>5.22</v>
      </c>
      <c r="H55" s="17">
        <v>12.99</v>
      </c>
      <c r="I55" s="17">
        <v>118.3810575</v>
      </c>
      <c r="J55" s="1">
        <v>1.56</v>
      </c>
      <c r="K55" s="1">
        <v>3.25</v>
      </c>
      <c r="L55" s="1">
        <v>0.9</v>
      </c>
      <c r="M55" s="1">
        <v>0</v>
      </c>
      <c r="N55" s="1">
        <v>7.94</v>
      </c>
      <c r="O55" s="1">
        <v>5.04</v>
      </c>
      <c r="P55" s="1">
        <v>2.16</v>
      </c>
      <c r="Q55" s="1">
        <v>0</v>
      </c>
      <c r="R55" s="1">
        <v>0</v>
      </c>
      <c r="S55" s="1">
        <v>0.32</v>
      </c>
      <c r="T55" s="1">
        <v>2.3199999999999998</v>
      </c>
      <c r="U55" s="1">
        <v>506.5</v>
      </c>
      <c r="V55" s="1">
        <v>344.95</v>
      </c>
      <c r="W55" s="1">
        <v>0.05</v>
      </c>
      <c r="X55" s="1">
        <v>0.65</v>
      </c>
      <c r="Y55" s="1">
        <v>1.2</v>
      </c>
      <c r="Z55" s="1">
        <v>10.82</v>
      </c>
      <c r="AA55" s="4">
        <v>0</v>
      </c>
      <c r="AB55" s="4">
        <v>0</v>
      </c>
      <c r="AC55" s="4">
        <v>0</v>
      </c>
      <c r="AD55" s="4">
        <v>77.95</v>
      </c>
      <c r="AE55" s="4">
        <v>72.59</v>
      </c>
      <c r="AF55" s="4">
        <v>20.73</v>
      </c>
      <c r="AG55" s="4">
        <v>51.68</v>
      </c>
      <c r="AH55" s="4">
        <v>15.25</v>
      </c>
      <c r="AI55" s="4">
        <v>58.13</v>
      </c>
      <c r="AJ55" s="4">
        <v>64.03</v>
      </c>
      <c r="AK55" s="4">
        <v>103.5</v>
      </c>
      <c r="AL55" s="4">
        <v>194.98</v>
      </c>
      <c r="AM55" s="4">
        <v>23.85</v>
      </c>
      <c r="AN55" s="4">
        <v>49.11</v>
      </c>
      <c r="AO55" s="4">
        <v>327.22000000000003</v>
      </c>
      <c r="AP55" s="4">
        <v>2</v>
      </c>
      <c r="AQ55" s="4">
        <v>68.22</v>
      </c>
      <c r="AR55" s="4">
        <v>61.29</v>
      </c>
      <c r="AS55" s="4">
        <v>47.58</v>
      </c>
      <c r="AT55" s="4">
        <v>20.68</v>
      </c>
      <c r="AU55" s="4">
        <v>0.01</v>
      </c>
      <c r="AV55" s="4">
        <v>0.01</v>
      </c>
      <c r="AW55" s="4">
        <v>0</v>
      </c>
      <c r="AX55" s="4">
        <v>0.01</v>
      </c>
      <c r="AY55" s="4">
        <v>0.01</v>
      </c>
      <c r="AZ55" s="4">
        <v>0.05</v>
      </c>
      <c r="BA55" s="4">
        <v>0</v>
      </c>
      <c r="BB55" s="4">
        <v>0.36</v>
      </c>
      <c r="BC55" s="4">
        <v>0</v>
      </c>
      <c r="BD55" s="4">
        <v>0.22</v>
      </c>
      <c r="BE55" s="4">
        <v>0.02</v>
      </c>
      <c r="BF55" s="4">
        <v>0.03</v>
      </c>
      <c r="BG55" s="4">
        <v>0</v>
      </c>
      <c r="BH55" s="4">
        <v>0</v>
      </c>
      <c r="BI55" s="4">
        <v>0.01</v>
      </c>
      <c r="BJ55" s="4">
        <v>1.1599999999999999</v>
      </c>
      <c r="BK55" s="4">
        <v>0</v>
      </c>
      <c r="BL55" s="4">
        <v>0</v>
      </c>
      <c r="BM55" s="4">
        <v>2.99</v>
      </c>
      <c r="BN55" s="4">
        <v>0</v>
      </c>
      <c r="BO55" s="4">
        <v>0.01</v>
      </c>
      <c r="BP55" s="4">
        <v>0</v>
      </c>
      <c r="BQ55" s="4">
        <v>0</v>
      </c>
      <c r="BR55" s="4">
        <v>0</v>
      </c>
      <c r="BS55" s="4">
        <v>302.82</v>
      </c>
      <c r="BU55" s="4">
        <v>168.67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2.5</v>
      </c>
      <c r="CG55" s="4">
        <v>1.25</v>
      </c>
    </row>
    <row r="56" spans="1:85" s="4" customFormat="1" ht="15" x14ac:dyDescent="0.25">
      <c r="A56" s="4" t="str">
        <f>"5/9"</f>
        <v>5/9</v>
      </c>
      <c r="B56" s="6" t="s">
        <v>198</v>
      </c>
      <c r="C56" s="29" t="str">
        <f>"90"</f>
        <v>90</v>
      </c>
      <c r="D56" s="17">
        <v>14.92</v>
      </c>
      <c r="E56" s="17">
        <v>14.39</v>
      </c>
      <c r="F56" s="17">
        <v>5.31</v>
      </c>
      <c r="G56" s="17">
        <v>0.08</v>
      </c>
      <c r="H56" s="17">
        <v>6</v>
      </c>
      <c r="I56" s="17">
        <v>132.56887499999999</v>
      </c>
      <c r="J56" s="1">
        <v>2.44</v>
      </c>
      <c r="K56" s="1">
        <v>0.11</v>
      </c>
      <c r="L56" s="1">
        <v>2.44</v>
      </c>
      <c r="M56" s="1">
        <v>0</v>
      </c>
      <c r="N56" s="1">
        <v>0.09</v>
      </c>
      <c r="O56" s="1">
        <v>5.9</v>
      </c>
      <c r="P56" s="1">
        <v>0.24</v>
      </c>
      <c r="Q56" s="1">
        <v>0</v>
      </c>
      <c r="R56" s="1">
        <v>0</v>
      </c>
      <c r="S56" s="1">
        <v>0</v>
      </c>
      <c r="T56" s="1">
        <v>0.28999999999999998</v>
      </c>
      <c r="U56" s="1">
        <v>0</v>
      </c>
      <c r="V56" s="1">
        <v>8.36</v>
      </c>
      <c r="W56" s="1">
        <v>0.01</v>
      </c>
      <c r="X56" s="1">
        <v>0.11</v>
      </c>
      <c r="Y56" s="1">
        <v>0.28000000000000003</v>
      </c>
      <c r="Z56" s="1">
        <v>0</v>
      </c>
      <c r="AA56" s="4">
        <v>0</v>
      </c>
      <c r="AB56" s="4">
        <v>0</v>
      </c>
      <c r="AC56" s="4">
        <v>0</v>
      </c>
      <c r="AD56" s="4">
        <v>49.72</v>
      </c>
      <c r="AE56" s="4">
        <v>21.2</v>
      </c>
      <c r="AF56" s="4">
        <v>12.78</v>
      </c>
      <c r="AG56" s="4">
        <v>19.75</v>
      </c>
      <c r="AH56" s="4">
        <v>8.85</v>
      </c>
      <c r="AI56" s="4">
        <v>29.58</v>
      </c>
      <c r="AJ56" s="4">
        <v>30.95</v>
      </c>
      <c r="AK56" s="4">
        <v>39.93</v>
      </c>
      <c r="AL56" s="4">
        <v>43.09</v>
      </c>
      <c r="AM56" s="4">
        <v>14.02</v>
      </c>
      <c r="AN56" s="4">
        <v>25.27</v>
      </c>
      <c r="AO56" s="4">
        <v>96.14</v>
      </c>
      <c r="AP56" s="4">
        <v>0</v>
      </c>
      <c r="AQ56" s="4">
        <v>26.68</v>
      </c>
      <c r="AR56" s="4">
        <v>26.85</v>
      </c>
      <c r="AS56" s="4">
        <v>23.43</v>
      </c>
      <c r="AT56" s="4">
        <v>10.8</v>
      </c>
      <c r="AU56" s="4">
        <v>0.16</v>
      </c>
      <c r="AV56" s="4">
        <v>0.04</v>
      </c>
      <c r="AW56" s="4">
        <v>0.03</v>
      </c>
      <c r="AX56" s="4">
        <v>0.08</v>
      </c>
      <c r="AY56" s="4">
        <v>0.1</v>
      </c>
      <c r="AZ56" s="4">
        <v>0.34</v>
      </c>
      <c r="BA56" s="4">
        <v>0</v>
      </c>
      <c r="BB56" s="4">
        <v>1.07</v>
      </c>
      <c r="BC56" s="4">
        <v>0</v>
      </c>
      <c r="BD56" s="4">
        <v>0.32</v>
      </c>
      <c r="BE56" s="4">
        <v>0</v>
      </c>
      <c r="BF56" s="4">
        <v>0</v>
      </c>
      <c r="BG56" s="4">
        <v>0</v>
      </c>
      <c r="BH56" s="4">
        <v>0</v>
      </c>
      <c r="BI56" s="4">
        <v>0.12</v>
      </c>
      <c r="BJ56" s="4">
        <v>1</v>
      </c>
      <c r="BK56" s="4">
        <v>0</v>
      </c>
      <c r="BL56" s="4">
        <v>0</v>
      </c>
      <c r="BM56" s="4">
        <v>0.05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1.85</v>
      </c>
      <c r="BU56" s="4">
        <v>24.99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0.23</v>
      </c>
    </row>
    <row r="57" spans="1:85" s="4" customFormat="1" ht="15" x14ac:dyDescent="0.25">
      <c r="A57" s="4" t="str">
        <f>"57/3"</f>
        <v>57/3</v>
      </c>
      <c r="B57" s="6" t="s">
        <v>118</v>
      </c>
      <c r="C57" s="29" t="str">
        <f>"150"</f>
        <v>150</v>
      </c>
      <c r="D57" s="17">
        <v>5.27</v>
      </c>
      <c r="E57" s="17">
        <v>0</v>
      </c>
      <c r="F57" s="17">
        <v>0.57999999999999996</v>
      </c>
      <c r="G57" s="17">
        <v>0.66</v>
      </c>
      <c r="H57" s="17">
        <v>32.35</v>
      </c>
      <c r="I57" s="17">
        <v>162.12629699999999</v>
      </c>
      <c r="J57" s="1">
        <v>0.1</v>
      </c>
      <c r="K57" s="1">
        <v>0</v>
      </c>
      <c r="L57" s="1">
        <v>0</v>
      </c>
      <c r="M57" s="1">
        <v>0</v>
      </c>
      <c r="N57" s="1">
        <v>0.93</v>
      </c>
      <c r="O57" s="1">
        <v>31.42</v>
      </c>
      <c r="P57" s="1">
        <v>1.72</v>
      </c>
      <c r="Q57" s="1">
        <v>0</v>
      </c>
      <c r="R57" s="1">
        <v>0</v>
      </c>
      <c r="S57" s="1">
        <v>0</v>
      </c>
      <c r="T57" s="1">
        <v>1.25</v>
      </c>
      <c r="U57" s="1">
        <v>388.63</v>
      </c>
      <c r="V57" s="1">
        <v>55.28</v>
      </c>
      <c r="W57" s="1">
        <v>0.02</v>
      </c>
      <c r="X57" s="1">
        <v>0.49</v>
      </c>
      <c r="Y57" s="1">
        <v>1.48</v>
      </c>
      <c r="Z57" s="1">
        <v>0</v>
      </c>
      <c r="AA57" s="4">
        <v>0</v>
      </c>
      <c r="AB57" s="4">
        <v>0</v>
      </c>
      <c r="AC57" s="4">
        <v>0</v>
      </c>
      <c r="AD57" s="4">
        <v>390.84</v>
      </c>
      <c r="AE57" s="4">
        <v>121.42</v>
      </c>
      <c r="AF57" s="4">
        <v>74.33</v>
      </c>
      <c r="AG57" s="4">
        <v>150.61000000000001</v>
      </c>
      <c r="AH57" s="4">
        <v>48.44</v>
      </c>
      <c r="AI57" s="4">
        <v>242.64</v>
      </c>
      <c r="AJ57" s="4">
        <v>160.24</v>
      </c>
      <c r="AK57" s="4">
        <v>193.75</v>
      </c>
      <c r="AL57" s="4">
        <v>165.46</v>
      </c>
      <c r="AM57" s="4">
        <v>96.89</v>
      </c>
      <c r="AN57" s="4">
        <v>169.81</v>
      </c>
      <c r="AO57" s="4">
        <v>1493.15</v>
      </c>
      <c r="AP57" s="4">
        <v>1.6</v>
      </c>
      <c r="AQ57" s="4">
        <v>470.39</v>
      </c>
      <c r="AR57" s="4">
        <v>242.69</v>
      </c>
      <c r="AS57" s="4">
        <v>121.34</v>
      </c>
      <c r="AT57" s="4">
        <v>96.88</v>
      </c>
      <c r="AU57" s="4">
        <v>0.01</v>
      </c>
      <c r="AV57" s="4">
        <v>0.01</v>
      </c>
      <c r="AW57" s="4">
        <v>0</v>
      </c>
      <c r="AX57" s="4">
        <v>0.01</v>
      </c>
      <c r="AY57" s="4">
        <v>0.01</v>
      </c>
      <c r="AZ57" s="4">
        <v>0.04</v>
      </c>
      <c r="BA57" s="4">
        <v>0</v>
      </c>
      <c r="BB57" s="4">
        <v>0.13</v>
      </c>
      <c r="BC57" s="4">
        <v>0</v>
      </c>
      <c r="BD57" s="4">
        <v>0.03</v>
      </c>
      <c r="BE57" s="4">
        <v>0</v>
      </c>
      <c r="BF57" s="4">
        <v>0</v>
      </c>
      <c r="BG57" s="4">
        <v>0</v>
      </c>
      <c r="BH57" s="4">
        <v>0</v>
      </c>
      <c r="BI57" s="4">
        <v>0.01</v>
      </c>
      <c r="BJ57" s="4">
        <v>7.0000000000000007E-2</v>
      </c>
      <c r="BK57" s="4">
        <v>0</v>
      </c>
      <c r="BL57" s="4">
        <v>0</v>
      </c>
      <c r="BM57" s="4">
        <v>0.22</v>
      </c>
      <c r="BN57" s="4">
        <v>0.01</v>
      </c>
      <c r="BO57" s="4">
        <v>0</v>
      </c>
      <c r="BP57" s="4">
        <v>0</v>
      </c>
      <c r="BQ57" s="4">
        <v>0</v>
      </c>
      <c r="BR57" s="4">
        <v>0</v>
      </c>
      <c r="BS57" s="4">
        <v>6.63</v>
      </c>
      <c r="BU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1</v>
      </c>
    </row>
    <row r="58" spans="1:85" s="4" customFormat="1" ht="15" x14ac:dyDescent="0.25">
      <c r="A58" s="4" t="str">
        <f>"-"</f>
        <v>-</v>
      </c>
      <c r="B58" s="6" t="s">
        <v>93</v>
      </c>
      <c r="C58" s="29" t="str">
        <f>"80"</f>
        <v>80</v>
      </c>
      <c r="D58" s="17">
        <v>5.28</v>
      </c>
      <c r="E58" s="17">
        <v>0</v>
      </c>
      <c r="F58" s="17">
        <v>0.96</v>
      </c>
      <c r="G58" s="17">
        <v>0.96</v>
      </c>
      <c r="H58" s="17">
        <v>26.72</v>
      </c>
      <c r="I58" s="17">
        <v>154.70400000000001</v>
      </c>
      <c r="J58" s="1">
        <v>0.16</v>
      </c>
      <c r="K58" s="1">
        <v>0</v>
      </c>
      <c r="L58" s="1">
        <v>0</v>
      </c>
      <c r="M58" s="1">
        <v>0</v>
      </c>
      <c r="N58" s="1">
        <v>0.96</v>
      </c>
      <c r="O58" s="1">
        <v>25.76</v>
      </c>
      <c r="P58" s="1">
        <v>6.64</v>
      </c>
      <c r="Q58" s="1">
        <v>0</v>
      </c>
      <c r="R58" s="1">
        <v>0</v>
      </c>
      <c r="S58" s="1">
        <v>0.8</v>
      </c>
      <c r="T58" s="1">
        <v>2</v>
      </c>
      <c r="U58" s="1">
        <v>488</v>
      </c>
      <c r="V58" s="1">
        <v>196</v>
      </c>
      <c r="W58" s="1">
        <v>0.06</v>
      </c>
      <c r="X58" s="1">
        <v>0.56000000000000005</v>
      </c>
      <c r="Y58" s="1">
        <v>1.6</v>
      </c>
      <c r="Z58" s="1">
        <v>0</v>
      </c>
      <c r="AA58" s="4">
        <v>0</v>
      </c>
      <c r="AB58" s="4">
        <v>0</v>
      </c>
      <c r="AC58" s="4">
        <v>0</v>
      </c>
      <c r="AD58" s="4">
        <v>341.6</v>
      </c>
      <c r="AE58" s="4">
        <v>178.4</v>
      </c>
      <c r="AF58" s="4">
        <v>74.400000000000006</v>
      </c>
      <c r="AG58" s="4">
        <v>158.4</v>
      </c>
      <c r="AH58" s="4">
        <v>64</v>
      </c>
      <c r="AI58" s="4">
        <v>296.8</v>
      </c>
      <c r="AJ58" s="4">
        <v>237.6</v>
      </c>
      <c r="AK58" s="4">
        <v>232.8</v>
      </c>
      <c r="AL58" s="4">
        <v>371.2</v>
      </c>
      <c r="AM58" s="4">
        <v>99.2</v>
      </c>
      <c r="AN58" s="4">
        <v>248</v>
      </c>
      <c r="AO58" s="4">
        <v>1223.2</v>
      </c>
      <c r="AP58" s="4">
        <v>0</v>
      </c>
      <c r="AQ58" s="4">
        <v>420.8</v>
      </c>
      <c r="AR58" s="4">
        <v>232.8</v>
      </c>
      <c r="AS58" s="4">
        <v>144</v>
      </c>
      <c r="AT58" s="4">
        <v>104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0.11</v>
      </c>
      <c r="BC58" s="4">
        <v>0</v>
      </c>
      <c r="BD58" s="4">
        <v>0.01</v>
      </c>
      <c r="BE58" s="4">
        <v>0.02</v>
      </c>
      <c r="BF58" s="4">
        <v>0</v>
      </c>
      <c r="BG58" s="4">
        <v>0</v>
      </c>
      <c r="BH58" s="4">
        <v>0</v>
      </c>
      <c r="BI58" s="4">
        <v>0.01</v>
      </c>
      <c r="BJ58" s="4">
        <v>0.09</v>
      </c>
      <c r="BK58" s="4">
        <v>0</v>
      </c>
      <c r="BL58" s="4">
        <v>0</v>
      </c>
      <c r="BM58" s="4">
        <v>0.38</v>
      </c>
      <c r="BN58" s="4">
        <v>0.06</v>
      </c>
      <c r="BO58" s="4">
        <v>0</v>
      </c>
      <c r="BP58" s="4">
        <v>0</v>
      </c>
      <c r="BQ58" s="4">
        <v>0</v>
      </c>
      <c r="BR58" s="4">
        <v>0</v>
      </c>
      <c r="BS58" s="4">
        <v>37.6</v>
      </c>
      <c r="BU58" s="4">
        <v>0.67</v>
      </c>
      <c r="BW58" s="4">
        <v>0</v>
      </c>
      <c r="BX58" s="4">
        <v>0</v>
      </c>
      <c r="BY58" s="4">
        <v>0</v>
      </c>
      <c r="BZ58" s="4">
        <v>0</v>
      </c>
      <c r="CA58" s="4">
        <v>0</v>
      </c>
      <c r="CB58" s="4">
        <v>0</v>
      </c>
      <c r="CC58" s="4">
        <v>0</v>
      </c>
      <c r="CD58" s="4">
        <v>0</v>
      </c>
      <c r="CE58" s="4">
        <v>0</v>
      </c>
      <c r="CF58" s="4">
        <v>0</v>
      </c>
      <c r="CG58" s="4">
        <v>0</v>
      </c>
    </row>
    <row r="59" spans="1:85" s="4" customFormat="1" ht="15" x14ac:dyDescent="0.25">
      <c r="A59" s="4" t="str">
        <f>"4/10"</f>
        <v>4/10</v>
      </c>
      <c r="B59" s="6" t="s">
        <v>119</v>
      </c>
      <c r="C59" s="29" t="str">
        <f>"200"</f>
        <v>200</v>
      </c>
      <c r="D59" s="17">
        <v>0.33</v>
      </c>
      <c r="E59" s="17">
        <v>0</v>
      </c>
      <c r="F59" s="17">
        <v>0.02</v>
      </c>
      <c r="G59" s="17">
        <v>0.02</v>
      </c>
      <c r="H59" s="17">
        <v>20.16</v>
      </c>
      <c r="I59" s="17">
        <v>80.163999999999987</v>
      </c>
      <c r="J59" s="1">
        <v>0</v>
      </c>
      <c r="K59" s="1">
        <v>0</v>
      </c>
      <c r="L59" s="1">
        <v>0</v>
      </c>
      <c r="M59" s="1">
        <v>0</v>
      </c>
      <c r="N59" s="1">
        <v>20.010000000000002</v>
      </c>
      <c r="O59" s="1">
        <v>0.15</v>
      </c>
      <c r="P59" s="1">
        <v>1.02</v>
      </c>
      <c r="Q59" s="1">
        <v>0</v>
      </c>
      <c r="R59" s="1">
        <v>0</v>
      </c>
      <c r="S59" s="1">
        <v>0</v>
      </c>
      <c r="T59" s="1">
        <v>0.34</v>
      </c>
      <c r="U59" s="1">
        <v>1</v>
      </c>
      <c r="V59" s="1">
        <v>86.3</v>
      </c>
      <c r="W59" s="1">
        <v>0.01</v>
      </c>
      <c r="X59" s="1">
        <v>0.15</v>
      </c>
      <c r="Y59" s="1">
        <v>0</v>
      </c>
      <c r="Z59" s="1">
        <v>20.2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U59" s="4">
        <v>29.17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15</v>
      </c>
      <c r="CG59" s="4">
        <v>0</v>
      </c>
    </row>
    <row r="60" spans="1:85" s="7" customFormat="1" ht="14.25" x14ac:dyDescent="0.2">
      <c r="B60" s="13" t="s">
        <v>95</v>
      </c>
      <c r="C60" s="25">
        <f>C59+C58+C57+C56+C55+C54</f>
        <v>850</v>
      </c>
      <c r="D60" s="18">
        <v>29.11</v>
      </c>
      <c r="E60" s="18">
        <v>14.65</v>
      </c>
      <c r="F60" s="18">
        <v>16.760000000000002</v>
      </c>
      <c r="G60" s="18">
        <v>10.91</v>
      </c>
      <c r="H60" s="18">
        <v>113.4</v>
      </c>
      <c r="I60" s="18">
        <v>749.98</v>
      </c>
      <c r="J60" s="19">
        <v>4.75</v>
      </c>
      <c r="K60" s="19">
        <v>5.96</v>
      </c>
      <c r="L60" s="19">
        <v>3.34</v>
      </c>
      <c r="M60" s="19">
        <v>0</v>
      </c>
      <c r="N60" s="19">
        <v>45.01</v>
      </c>
      <c r="O60" s="19">
        <v>68.400000000000006</v>
      </c>
      <c r="P60" s="19">
        <v>13.68</v>
      </c>
      <c r="Q60" s="19">
        <v>0</v>
      </c>
      <c r="R60" s="19">
        <v>0</v>
      </c>
      <c r="S60" s="19">
        <v>1.3</v>
      </c>
      <c r="T60" s="19">
        <v>7.25</v>
      </c>
      <c r="U60" s="19">
        <v>1396.49</v>
      </c>
      <c r="V60" s="19">
        <v>808.51</v>
      </c>
      <c r="W60" s="19">
        <v>0.19</v>
      </c>
      <c r="X60" s="19">
        <v>2.5499999999999998</v>
      </c>
      <c r="Y60" s="19">
        <v>5.22</v>
      </c>
      <c r="Z60" s="19">
        <v>33.96</v>
      </c>
      <c r="AA60" s="7">
        <v>0</v>
      </c>
      <c r="AB60" s="7">
        <v>0</v>
      </c>
      <c r="AC60" s="7">
        <v>0</v>
      </c>
      <c r="AD60" s="7">
        <v>886.54</v>
      </c>
      <c r="AE60" s="7">
        <v>416.75</v>
      </c>
      <c r="AF60" s="7">
        <v>187.82</v>
      </c>
      <c r="AG60" s="7">
        <v>399.8</v>
      </c>
      <c r="AH60" s="7">
        <v>141.35</v>
      </c>
      <c r="AI60" s="7">
        <v>645.89</v>
      </c>
      <c r="AJ60" s="7">
        <v>521.30999999999995</v>
      </c>
      <c r="AK60" s="7">
        <v>594.69000000000005</v>
      </c>
      <c r="AL60" s="7">
        <v>854.68</v>
      </c>
      <c r="AM60" s="7">
        <v>242.35</v>
      </c>
      <c r="AN60" s="7">
        <v>509.45</v>
      </c>
      <c r="AO60" s="7">
        <v>3279.78</v>
      </c>
      <c r="AP60" s="7">
        <v>4.07</v>
      </c>
      <c r="AQ60" s="7">
        <v>1003.93</v>
      </c>
      <c r="AR60" s="7">
        <v>583.23</v>
      </c>
      <c r="AS60" s="7">
        <v>347.21</v>
      </c>
      <c r="AT60" s="7">
        <v>239.53</v>
      </c>
      <c r="AU60" s="7">
        <v>0.18</v>
      </c>
      <c r="AV60" s="7">
        <v>0.05</v>
      </c>
      <c r="AW60" s="7">
        <v>0.04</v>
      </c>
      <c r="AX60" s="7">
        <v>0.09</v>
      </c>
      <c r="AY60" s="7">
        <v>0.12</v>
      </c>
      <c r="AZ60" s="7">
        <v>0.43</v>
      </c>
      <c r="BA60" s="7">
        <v>0.01</v>
      </c>
      <c r="BB60" s="7">
        <v>1.91</v>
      </c>
      <c r="BC60" s="7">
        <v>0</v>
      </c>
      <c r="BD60" s="7">
        <v>0.74</v>
      </c>
      <c r="BE60" s="7">
        <v>0.05</v>
      </c>
      <c r="BF60" s="7">
        <v>0.06</v>
      </c>
      <c r="BG60" s="7">
        <v>0</v>
      </c>
      <c r="BH60" s="7">
        <v>0.01</v>
      </c>
      <c r="BI60" s="7">
        <v>0.15</v>
      </c>
      <c r="BJ60" s="7">
        <v>3.24</v>
      </c>
      <c r="BK60" s="7">
        <v>0</v>
      </c>
      <c r="BL60" s="7">
        <v>0</v>
      </c>
      <c r="BM60" s="7">
        <v>5.96</v>
      </c>
      <c r="BN60" s="7">
        <v>0.08</v>
      </c>
      <c r="BO60" s="7">
        <v>0.01</v>
      </c>
      <c r="BP60" s="7">
        <v>0</v>
      </c>
      <c r="BQ60" s="7">
        <v>0</v>
      </c>
      <c r="BR60" s="7">
        <v>0</v>
      </c>
      <c r="BS60" s="7">
        <v>404.75</v>
      </c>
      <c r="BT60" s="7" t="e">
        <f>$I$60/#REF!*100</f>
        <v>#REF!</v>
      </c>
      <c r="BU60" s="7">
        <v>1399.49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18.3</v>
      </c>
      <c r="CG60" s="7">
        <v>2.4700000000000002</v>
      </c>
    </row>
    <row r="61" spans="1:85" s="4" customFormat="1" ht="15" x14ac:dyDescent="0.25">
      <c r="B61" s="14" t="s">
        <v>96</v>
      </c>
      <c r="C61" s="29"/>
      <c r="D61" s="17"/>
      <c r="E61" s="17"/>
      <c r="F61" s="17"/>
      <c r="G61" s="17"/>
      <c r="H61" s="17"/>
      <c r="I61" s="1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85" s="4" customFormat="1" ht="15" x14ac:dyDescent="0.25">
      <c r="A62" s="4" t="str">
        <f>"3/10"</f>
        <v>3/10</v>
      </c>
      <c r="B62" s="6" t="s">
        <v>120</v>
      </c>
      <c r="C62" s="29" t="str">
        <f>"200"</f>
        <v>200</v>
      </c>
      <c r="D62" s="17">
        <v>0.13</v>
      </c>
      <c r="E62" s="17">
        <v>0</v>
      </c>
      <c r="F62" s="17">
        <v>0.05</v>
      </c>
      <c r="G62" s="17">
        <v>0.05</v>
      </c>
      <c r="H62" s="17">
        <v>18.239999999999998</v>
      </c>
      <c r="I62" s="17">
        <v>71.442199999999985</v>
      </c>
      <c r="J62" s="1">
        <v>0</v>
      </c>
      <c r="K62" s="1">
        <v>0</v>
      </c>
      <c r="L62" s="1">
        <v>0</v>
      </c>
      <c r="M62" s="1">
        <v>0</v>
      </c>
      <c r="N62" s="1">
        <v>18.18</v>
      </c>
      <c r="O62" s="1">
        <v>0.06</v>
      </c>
      <c r="P62" s="1">
        <v>0.52</v>
      </c>
      <c r="Q62" s="1">
        <v>0</v>
      </c>
      <c r="R62" s="1">
        <v>0</v>
      </c>
      <c r="S62" s="1">
        <v>0.03</v>
      </c>
      <c r="T62" s="1">
        <v>0.14000000000000001</v>
      </c>
      <c r="U62" s="1">
        <v>1.33</v>
      </c>
      <c r="V62" s="1">
        <v>54.77</v>
      </c>
      <c r="W62" s="1">
        <v>0.01</v>
      </c>
      <c r="X62" s="1">
        <v>0.09</v>
      </c>
      <c r="Y62" s="1">
        <v>0.02</v>
      </c>
      <c r="Z62" s="1">
        <v>0.55000000000000004</v>
      </c>
      <c r="AA62" s="4">
        <v>0</v>
      </c>
      <c r="AB62" s="4">
        <v>0</v>
      </c>
      <c r="AC62" s="4">
        <v>0</v>
      </c>
      <c r="AD62" s="4">
        <v>0.76</v>
      </c>
      <c r="AE62" s="4">
        <v>0.72</v>
      </c>
      <c r="AF62" s="4">
        <v>0.12</v>
      </c>
      <c r="AG62" s="4">
        <v>0.44</v>
      </c>
      <c r="AH62" s="4">
        <v>0.12</v>
      </c>
      <c r="AI62" s="4">
        <v>0.36</v>
      </c>
      <c r="AJ62" s="4">
        <v>0.68</v>
      </c>
      <c r="AK62" s="4">
        <v>0.4</v>
      </c>
      <c r="AL62" s="4">
        <v>3.12</v>
      </c>
      <c r="AM62" s="4">
        <v>0.28000000000000003</v>
      </c>
      <c r="AN62" s="4">
        <v>0.56000000000000005</v>
      </c>
      <c r="AO62" s="4">
        <v>1.68</v>
      </c>
      <c r="AP62" s="4">
        <v>10.8</v>
      </c>
      <c r="AQ62" s="4">
        <v>0.52</v>
      </c>
      <c r="AR62" s="4">
        <v>0.64</v>
      </c>
      <c r="AS62" s="4">
        <v>0.24</v>
      </c>
      <c r="AT62" s="4">
        <v>0.2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0.01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0.02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3.45</v>
      </c>
      <c r="BU62" s="4">
        <v>0.7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15</v>
      </c>
      <c r="CG62" s="4">
        <v>0</v>
      </c>
    </row>
    <row r="63" spans="1:85" s="4" customFormat="1" ht="15" x14ac:dyDescent="0.25">
      <c r="A63" s="4" t="str">
        <f>"-"</f>
        <v>-</v>
      </c>
      <c r="B63" s="6" t="s">
        <v>121</v>
      </c>
      <c r="C63" s="29" t="str">
        <f>"30"</f>
        <v>30</v>
      </c>
      <c r="D63" s="17">
        <v>2.94</v>
      </c>
      <c r="E63" s="17">
        <v>2.94</v>
      </c>
      <c r="F63" s="17">
        <v>10.41</v>
      </c>
      <c r="G63" s="17">
        <v>0</v>
      </c>
      <c r="H63" s="17">
        <v>15.12</v>
      </c>
      <c r="I63" s="17">
        <v>164.39700000000002</v>
      </c>
      <c r="J63" s="1">
        <v>5.7</v>
      </c>
      <c r="K63" s="1">
        <v>0</v>
      </c>
      <c r="L63" s="1">
        <v>5.7</v>
      </c>
      <c r="M63" s="1">
        <v>0</v>
      </c>
      <c r="N63" s="1">
        <v>14.25</v>
      </c>
      <c r="O63" s="1">
        <v>0.87</v>
      </c>
      <c r="P63" s="1">
        <v>0.39</v>
      </c>
      <c r="Q63" s="1">
        <v>0</v>
      </c>
      <c r="R63" s="1">
        <v>0</v>
      </c>
      <c r="S63" s="1">
        <v>0.15</v>
      </c>
      <c r="T63" s="1">
        <v>0.66</v>
      </c>
      <c r="U63" s="1">
        <v>9.3000000000000007</v>
      </c>
      <c r="V63" s="1">
        <v>138.6</v>
      </c>
      <c r="W63" s="1">
        <v>0.14000000000000001</v>
      </c>
      <c r="X63" s="1">
        <v>0.12</v>
      </c>
      <c r="Y63" s="1">
        <v>0.78</v>
      </c>
      <c r="Z63" s="1">
        <v>0</v>
      </c>
      <c r="AA63" s="4">
        <v>0</v>
      </c>
      <c r="AB63" s="4">
        <v>0</v>
      </c>
      <c r="AC63" s="4">
        <v>0</v>
      </c>
      <c r="AD63" s="4">
        <v>0.09</v>
      </c>
      <c r="AE63" s="4">
        <v>0.08</v>
      </c>
      <c r="AF63" s="4">
        <v>0.02</v>
      </c>
      <c r="AG63" s="4">
        <v>0.05</v>
      </c>
      <c r="AH63" s="4">
        <v>0.02</v>
      </c>
      <c r="AI63" s="4">
        <v>0.05</v>
      </c>
      <c r="AJ63" s="4">
        <v>0.04</v>
      </c>
      <c r="AK63" s="4">
        <v>0.19</v>
      </c>
      <c r="AL63" s="4">
        <v>0.15</v>
      </c>
      <c r="AM63" s="4">
        <v>0.03</v>
      </c>
      <c r="AN63" s="4">
        <v>0.06</v>
      </c>
      <c r="AO63" s="4">
        <v>0.24</v>
      </c>
      <c r="AP63" s="4">
        <v>81</v>
      </c>
      <c r="AQ63" s="4">
        <v>0.03</v>
      </c>
      <c r="AR63" s="4">
        <v>0.06</v>
      </c>
      <c r="AS63" s="4">
        <v>0.02</v>
      </c>
      <c r="AT63" s="4">
        <v>0.02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0.01</v>
      </c>
      <c r="BA63" s="4">
        <v>0.06</v>
      </c>
      <c r="BB63" s="4">
        <v>0.02</v>
      </c>
      <c r="BC63" s="4">
        <v>0.03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0.02</v>
      </c>
      <c r="BJ63" s="4">
        <v>0.01</v>
      </c>
      <c r="BK63" s="4">
        <v>0</v>
      </c>
      <c r="BL63" s="4">
        <v>0</v>
      </c>
      <c r="BM63" s="4">
        <v>0.15</v>
      </c>
      <c r="BN63" s="4">
        <v>0.01</v>
      </c>
      <c r="BO63" s="4">
        <v>0</v>
      </c>
      <c r="BP63" s="4">
        <v>0</v>
      </c>
      <c r="BQ63" s="4">
        <v>0</v>
      </c>
      <c r="BR63" s="4">
        <v>0</v>
      </c>
      <c r="BS63" s="4">
        <v>0.33</v>
      </c>
      <c r="BU63" s="4">
        <v>6.6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>
        <v>0</v>
      </c>
      <c r="CC63" s="4">
        <v>0</v>
      </c>
      <c r="CD63" s="4">
        <v>0</v>
      </c>
      <c r="CE63" s="4">
        <v>0</v>
      </c>
      <c r="CF63" s="4">
        <v>0</v>
      </c>
      <c r="CG63" s="4">
        <v>0</v>
      </c>
    </row>
    <row r="64" spans="1:85" s="4" customFormat="1" ht="15" x14ac:dyDescent="0.25">
      <c r="A64" s="4" t="str">
        <f>"-"</f>
        <v>-</v>
      </c>
      <c r="B64" s="6" t="s">
        <v>99</v>
      </c>
      <c r="C64" s="29" t="str">
        <f>"180"</f>
        <v>180</v>
      </c>
      <c r="D64" s="17">
        <v>0.72</v>
      </c>
      <c r="E64" s="17">
        <v>0</v>
      </c>
      <c r="F64" s="17">
        <v>0.72</v>
      </c>
      <c r="G64" s="17">
        <v>0.72</v>
      </c>
      <c r="H64" s="17">
        <v>17.64</v>
      </c>
      <c r="I64" s="17">
        <v>87.623999999999995</v>
      </c>
      <c r="J64" s="1">
        <v>0.18</v>
      </c>
      <c r="K64" s="1">
        <v>0</v>
      </c>
      <c r="L64" s="1">
        <v>0</v>
      </c>
      <c r="M64" s="1">
        <v>0</v>
      </c>
      <c r="N64" s="1">
        <v>16.2</v>
      </c>
      <c r="O64" s="1">
        <v>1.44</v>
      </c>
      <c r="P64" s="1">
        <v>3.24</v>
      </c>
      <c r="Q64" s="1">
        <v>0</v>
      </c>
      <c r="R64" s="1">
        <v>0</v>
      </c>
      <c r="S64" s="1">
        <v>1.44</v>
      </c>
      <c r="T64" s="1">
        <v>0.9</v>
      </c>
      <c r="U64" s="1">
        <v>46.8</v>
      </c>
      <c r="V64" s="1">
        <v>500.4</v>
      </c>
      <c r="W64" s="1">
        <v>0.04</v>
      </c>
      <c r="X64" s="1">
        <v>0.54</v>
      </c>
      <c r="Y64" s="1">
        <v>0.72</v>
      </c>
      <c r="Z64" s="1">
        <v>18</v>
      </c>
      <c r="AA64" s="4">
        <v>0</v>
      </c>
      <c r="AB64" s="4">
        <v>0</v>
      </c>
      <c r="AC64" s="4">
        <v>0</v>
      </c>
      <c r="AD64" s="4">
        <v>34.200000000000003</v>
      </c>
      <c r="AE64" s="4">
        <v>32.4</v>
      </c>
      <c r="AF64" s="4">
        <v>5.4</v>
      </c>
      <c r="AG64" s="4">
        <v>19.8</v>
      </c>
      <c r="AH64" s="4">
        <v>5.4</v>
      </c>
      <c r="AI64" s="4">
        <v>16.2</v>
      </c>
      <c r="AJ64" s="4">
        <v>30.6</v>
      </c>
      <c r="AK64" s="4">
        <v>18</v>
      </c>
      <c r="AL64" s="4">
        <v>140.4</v>
      </c>
      <c r="AM64" s="4">
        <v>12.6</v>
      </c>
      <c r="AN64" s="4">
        <v>25.2</v>
      </c>
      <c r="AO64" s="4">
        <v>75.599999999999994</v>
      </c>
      <c r="AP64" s="4">
        <v>0</v>
      </c>
      <c r="AQ64" s="4">
        <v>23.4</v>
      </c>
      <c r="AR64" s="4">
        <v>28.8</v>
      </c>
      <c r="AS64" s="4">
        <v>10.8</v>
      </c>
      <c r="AT64" s="4">
        <v>9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4">
        <v>0</v>
      </c>
      <c r="BQ64" s="4">
        <v>0</v>
      </c>
      <c r="BR64" s="4">
        <v>0</v>
      </c>
      <c r="BS64" s="4">
        <v>155.34</v>
      </c>
      <c r="BU64" s="4">
        <v>9</v>
      </c>
      <c r="BW64" s="4">
        <v>0</v>
      </c>
      <c r="BX64" s="4">
        <v>0</v>
      </c>
      <c r="BY64" s="4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</row>
    <row r="65" spans="1:85" s="7" customFormat="1" ht="14.25" x14ac:dyDescent="0.2">
      <c r="B65" s="13" t="s">
        <v>100</v>
      </c>
      <c r="C65" s="25">
        <f>C64+C63+C62</f>
        <v>410</v>
      </c>
      <c r="D65" s="18">
        <v>3.79</v>
      </c>
      <c r="E65" s="18">
        <v>2.94</v>
      </c>
      <c r="F65" s="18">
        <v>11.18</v>
      </c>
      <c r="G65" s="18">
        <v>0.77</v>
      </c>
      <c r="H65" s="18">
        <v>51</v>
      </c>
      <c r="I65" s="18">
        <v>323.45999999999998</v>
      </c>
      <c r="J65" s="19">
        <v>5.88</v>
      </c>
      <c r="K65" s="19">
        <v>0</v>
      </c>
      <c r="L65" s="19">
        <v>5.7</v>
      </c>
      <c r="M65" s="19">
        <v>0</v>
      </c>
      <c r="N65" s="19">
        <v>48.63</v>
      </c>
      <c r="O65" s="19">
        <v>2.37</v>
      </c>
      <c r="P65" s="19">
        <v>4.1500000000000004</v>
      </c>
      <c r="Q65" s="19">
        <v>0</v>
      </c>
      <c r="R65" s="19">
        <v>0</v>
      </c>
      <c r="S65" s="19">
        <v>1.62</v>
      </c>
      <c r="T65" s="19">
        <v>1.7</v>
      </c>
      <c r="U65" s="19">
        <v>57.43</v>
      </c>
      <c r="V65" s="19">
        <v>693.77</v>
      </c>
      <c r="W65" s="19">
        <v>0.18</v>
      </c>
      <c r="X65" s="19">
        <v>0.75</v>
      </c>
      <c r="Y65" s="19">
        <v>1.52</v>
      </c>
      <c r="Z65" s="19">
        <v>18.55</v>
      </c>
      <c r="AA65" s="7">
        <v>0</v>
      </c>
      <c r="AB65" s="7">
        <v>0</v>
      </c>
      <c r="AC65" s="7">
        <v>0</v>
      </c>
      <c r="AD65" s="7">
        <v>35.049999999999997</v>
      </c>
      <c r="AE65" s="7">
        <v>33.200000000000003</v>
      </c>
      <c r="AF65" s="7">
        <v>5.54</v>
      </c>
      <c r="AG65" s="7">
        <v>20.29</v>
      </c>
      <c r="AH65" s="7">
        <v>5.54</v>
      </c>
      <c r="AI65" s="7">
        <v>16.61</v>
      </c>
      <c r="AJ65" s="7">
        <v>31.32</v>
      </c>
      <c r="AK65" s="7">
        <v>18.59</v>
      </c>
      <c r="AL65" s="7">
        <v>143.66999999999999</v>
      </c>
      <c r="AM65" s="7">
        <v>12.91</v>
      </c>
      <c r="AN65" s="7">
        <v>25.82</v>
      </c>
      <c r="AO65" s="7">
        <v>77.52</v>
      </c>
      <c r="AP65" s="7">
        <v>91.8</v>
      </c>
      <c r="AQ65" s="7">
        <v>23.95</v>
      </c>
      <c r="AR65" s="7">
        <v>29.5</v>
      </c>
      <c r="AS65" s="7">
        <v>11.06</v>
      </c>
      <c r="AT65" s="7">
        <v>9.2200000000000006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0.01</v>
      </c>
      <c r="BA65" s="7">
        <v>0.06</v>
      </c>
      <c r="BB65" s="7">
        <v>0.02</v>
      </c>
      <c r="BC65" s="7">
        <v>0.03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0.02</v>
      </c>
      <c r="BJ65" s="7">
        <v>0.01</v>
      </c>
      <c r="BK65" s="7">
        <v>0</v>
      </c>
      <c r="BL65" s="7">
        <v>0</v>
      </c>
      <c r="BM65" s="7">
        <v>0.17</v>
      </c>
      <c r="BN65" s="7">
        <v>0.01</v>
      </c>
      <c r="BO65" s="7">
        <v>0</v>
      </c>
      <c r="BP65" s="7">
        <v>0</v>
      </c>
      <c r="BQ65" s="7">
        <v>0</v>
      </c>
      <c r="BR65" s="7">
        <v>0</v>
      </c>
      <c r="BS65" s="7">
        <v>159.12</v>
      </c>
      <c r="BT65" s="7" t="e">
        <f>$I$65/#REF!*100</f>
        <v>#REF!</v>
      </c>
      <c r="BU65" s="7">
        <v>16.3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15</v>
      </c>
      <c r="CG65" s="7">
        <v>0</v>
      </c>
    </row>
    <row r="66" spans="1:85" s="4" customFormat="1" ht="15" x14ac:dyDescent="0.25">
      <c r="B66" s="14" t="s">
        <v>101</v>
      </c>
      <c r="C66" s="29"/>
      <c r="D66" s="17"/>
      <c r="E66" s="17"/>
      <c r="F66" s="17"/>
      <c r="G66" s="17"/>
      <c r="H66" s="17"/>
      <c r="I66" s="1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85" s="4" customFormat="1" ht="15" x14ac:dyDescent="0.25">
      <c r="A67" s="4" t="str">
        <f>"45/1"</f>
        <v>45/1</v>
      </c>
      <c r="B67" s="6" t="s">
        <v>213</v>
      </c>
      <c r="C67" s="29" t="str">
        <f>"80"</f>
        <v>80</v>
      </c>
      <c r="D67" s="17">
        <v>5.19</v>
      </c>
      <c r="E67" s="17">
        <v>4.05</v>
      </c>
      <c r="F67" s="17">
        <v>6.77</v>
      </c>
      <c r="G67" s="17">
        <v>0.23</v>
      </c>
      <c r="H67" s="17">
        <v>8.82</v>
      </c>
      <c r="I67" s="17">
        <v>119.56527893333329</v>
      </c>
      <c r="J67" s="1">
        <v>3.51</v>
      </c>
      <c r="K67" s="1">
        <v>0.14000000000000001</v>
      </c>
      <c r="L67" s="1">
        <v>3.01</v>
      </c>
      <c r="M67" s="1">
        <v>0</v>
      </c>
      <c r="N67" s="1">
        <v>0.71</v>
      </c>
      <c r="O67" s="1">
        <v>8.11</v>
      </c>
      <c r="P67" s="1">
        <v>0.76</v>
      </c>
      <c r="Q67" s="1">
        <v>0</v>
      </c>
      <c r="R67" s="1">
        <v>0</v>
      </c>
      <c r="S67" s="1">
        <v>0.12</v>
      </c>
      <c r="T67" s="1">
        <v>3.45</v>
      </c>
      <c r="U67" s="1">
        <v>1132.1500000000001</v>
      </c>
      <c r="V67" s="1">
        <v>325.57</v>
      </c>
      <c r="W67" s="1">
        <v>7.0000000000000007E-2</v>
      </c>
      <c r="X67" s="1">
        <v>1.02</v>
      </c>
      <c r="Y67" s="1">
        <v>2.2200000000000002</v>
      </c>
      <c r="Z67" s="1">
        <v>2.4</v>
      </c>
      <c r="AA67" s="4">
        <v>0</v>
      </c>
      <c r="AB67" s="4">
        <v>0</v>
      </c>
      <c r="AC67" s="4">
        <v>0</v>
      </c>
      <c r="AD67" s="4">
        <v>33.32</v>
      </c>
      <c r="AE67" s="4">
        <v>37.08</v>
      </c>
      <c r="AF67" s="4">
        <v>6.78</v>
      </c>
      <c r="AG67" s="4">
        <v>25.79</v>
      </c>
      <c r="AH67" s="4">
        <v>14.12</v>
      </c>
      <c r="AI67" s="4">
        <v>26.05</v>
      </c>
      <c r="AJ67" s="4">
        <v>35.380000000000003</v>
      </c>
      <c r="AK67" s="4">
        <v>92.99</v>
      </c>
      <c r="AL67" s="4">
        <v>43.55</v>
      </c>
      <c r="AM67" s="4">
        <v>10.19</v>
      </c>
      <c r="AN67" s="4">
        <v>24.92</v>
      </c>
      <c r="AO67" s="4">
        <v>134.53</v>
      </c>
      <c r="AP67" s="4">
        <v>0</v>
      </c>
      <c r="AQ67" s="4">
        <v>20.14</v>
      </c>
      <c r="AR67" s="4">
        <v>18.8</v>
      </c>
      <c r="AS67" s="4">
        <v>19.760000000000002</v>
      </c>
      <c r="AT67" s="4">
        <v>8.0500000000000007</v>
      </c>
      <c r="AU67" s="4">
        <v>0.17</v>
      </c>
      <c r="AV67" s="4">
        <v>0.08</v>
      </c>
      <c r="AW67" s="4">
        <v>0.04</v>
      </c>
      <c r="AX67" s="4">
        <v>0.09</v>
      </c>
      <c r="AY67" s="4">
        <v>0.11</v>
      </c>
      <c r="AZ67" s="4">
        <v>0.5</v>
      </c>
      <c r="BA67" s="4">
        <v>0</v>
      </c>
      <c r="BB67" s="4">
        <v>1.43</v>
      </c>
      <c r="BC67" s="4">
        <v>0</v>
      </c>
      <c r="BD67" s="4">
        <v>0.44</v>
      </c>
      <c r="BE67" s="4">
        <v>0</v>
      </c>
      <c r="BF67" s="4">
        <v>0</v>
      </c>
      <c r="BG67" s="4">
        <v>0</v>
      </c>
      <c r="BH67" s="4">
        <v>0.1</v>
      </c>
      <c r="BI67" s="4">
        <v>0.15</v>
      </c>
      <c r="BJ67" s="4">
        <v>1.22</v>
      </c>
      <c r="BK67" s="4">
        <v>0</v>
      </c>
      <c r="BL67" s="4">
        <v>0</v>
      </c>
      <c r="BM67" s="4">
        <v>0.1</v>
      </c>
      <c r="BN67" s="4">
        <v>0</v>
      </c>
      <c r="BO67" s="4">
        <v>0</v>
      </c>
      <c r="BP67" s="4">
        <v>0</v>
      </c>
      <c r="BQ67" s="4">
        <v>0</v>
      </c>
      <c r="BR67" s="4">
        <v>0</v>
      </c>
      <c r="BS67" s="4">
        <v>64.930000000000007</v>
      </c>
      <c r="BU67" s="4">
        <v>34.630000000000003</v>
      </c>
      <c r="BW67" s="4">
        <v>0</v>
      </c>
      <c r="BX67" s="4">
        <v>0</v>
      </c>
      <c r="BY67" s="4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</row>
    <row r="68" spans="1:85" s="4" customFormat="1" ht="15" x14ac:dyDescent="0.25">
      <c r="A68" s="4" t="str">
        <f>"33"</f>
        <v>33</v>
      </c>
      <c r="B68" s="6" t="s">
        <v>122</v>
      </c>
      <c r="C68" s="29" t="str">
        <f>"110"</f>
        <v>110</v>
      </c>
      <c r="D68" s="17">
        <v>18.22</v>
      </c>
      <c r="E68" s="17">
        <v>18.95</v>
      </c>
      <c r="F68" s="17">
        <v>9.69</v>
      </c>
      <c r="G68" s="17">
        <v>2.16</v>
      </c>
      <c r="H68" s="17">
        <v>3.55</v>
      </c>
      <c r="I68" s="17">
        <v>174.69403336000002</v>
      </c>
      <c r="J68" s="1">
        <v>2.52</v>
      </c>
      <c r="K68" s="1">
        <v>1.72</v>
      </c>
      <c r="L68" s="1">
        <v>0.86</v>
      </c>
      <c r="M68" s="1">
        <v>0</v>
      </c>
      <c r="N68" s="1">
        <v>0.83</v>
      </c>
      <c r="O68" s="1">
        <v>2.72</v>
      </c>
      <c r="P68" s="1">
        <v>0.14000000000000001</v>
      </c>
      <c r="Q68" s="1">
        <v>0</v>
      </c>
      <c r="R68" s="1">
        <v>0</v>
      </c>
      <c r="S68" s="1">
        <v>0.01</v>
      </c>
      <c r="T68" s="1">
        <v>3.16</v>
      </c>
      <c r="U68" s="1">
        <v>735.16</v>
      </c>
      <c r="V68" s="1">
        <v>237.17</v>
      </c>
      <c r="W68" s="1">
        <v>0.22</v>
      </c>
      <c r="X68" s="1">
        <v>2.5</v>
      </c>
      <c r="Y68" s="1">
        <v>7.85</v>
      </c>
      <c r="Z68" s="1">
        <v>0.25</v>
      </c>
      <c r="AA68" s="4">
        <v>0</v>
      </c>
      <c r="AB68" s="4">
        <v>0</v>
      </c>
      <c r="AC68" s="4">
        <v>0</v>
      </c>
      <c r="AD68" s="4">
        <v>387.68</v>
      </c>
      <c r="AE68" s="4">
        <v>308.08999999999997</v>
      </c>
      <c r="AF68" s="4">
        <v>145.99</v>
      </c>
      <c r="AG68" s="4">
        <v>213.41</v>
      </c>
      <c r="AH68" s="4">
        <v>71.22</v>
      </c>
      <c r="AI68" s="4">
        <v>234.35</v>
      </c>
      <c r="AJ68" s="4">
        <v>247.21</v>
      </c>
      <c r="AK68" s="4">
        <v>275.29000000000002</v>
      </c>
      <c r="AL68" s="4">
        <v>419.31</v>
      </c>
      <c r="AM68" s="4">
        <v>119.94</v>
      </c>
      <c r="AN68" s="4">
        <v>150.66999999999999</v>
      </c>
      <c r="AO68" s="4">
        <v>701.3</v>
      </c>
      <c r="AP68" s="4">
        <v>4.63</v>
      </c>
      <c r="AQ68" s="4">
        <v>167.14</v>
      </c>
      <c r="AR68" s="4">
        <v>325.67</v>
      </c>
      <c r="AS68" s="4">
        <v>166.8</v>
      </c>
      <c r="AT68" s="4">
        <v>104.39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0.12</v>
      </c>
      <c r="BC68" s="4">
        <v>0</v>
      </c>
      <c r="BD68" s="4">
        <v>0.08</v>
      </c>
      <c r="BE68" s="4">
        <v>0.01</v>
      </c>
      <c r="BF68" s="4">
        <v>0.01</v>
      </c>
      <c r="BG68" s="4">
        <v>0</v>
      </c>
      <c r="BH68" s="4">
        <v>0</v>
      </c>
      <c r="BI68" s="4">
        <v>0</v>
      </c>
      <c r="BJ68" s="4">
        <v>0.44</v>
      </c>
      <c r="BK68" s="4">
        <v>0</v>
      </c>
      <c r="BL68" s="4">
        <v>0</v>
      </c>
      <c r="BM68" s="4">
        <v>1.26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94.61</v>
      </c>
      <c r="BU68" s="4">
        <v>68.650000000000006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1.76</v>
      </c>
    </row>
    <row r="69" spans="1:85" s="4" customFormat="1" ht="15" x14ac:dyDescent="0.25">
      <c r="A69" s="4" t="str">
        <f>"60/3"</f>
        <v>60/3</v>
      </c>
      <c r="B69" s="6" t="s">
        <v>123</v>
      </c>
      <c r="C69" s="29" t="str">
        <f>"150"</f>
        <v>150</v>
      </c>
      <c r="D69" s="17">
        <v>3.51</v>
      </c>
      <c r="E69" s="17">
        <v>0</v>
      </c>
      <c r="F69" s="17">
        <v>10.28</v>
      </c>
      <c r="G69" s="17">
        <v>10.28</v>
      </c>
      <c r="H69" s="17">
        <v>33.22</v>
      </c>
      <c r="I69" s="17">
        <v>246.64770899999999</v>
      </c>
      <c r="J69" s="1">
        <v>1.38</v>
      </c>
      <c r="K69" s="1">
        <v>6.5</v>
      </c>
      <c r="L69" s="1">
        <v>1.38</v>
      </c>
      <c r="M69" s="1">
        <v>0</v>
      </c>
      <c r="N69" s="1">
        <v>3.38</v>
      </c>
      <c r="O69" s="1">
        <v>29.84</v>
      </c>
      <c r="P69" s="1">
        <v>2.3199999999999998</v>
      </c>
      <c r="Q69" s="1">
        <v>0</v>
      </c>
      <c r="R69" s="1">
        <v>0</v>
      </c>
      <c r="S69" s="1">
        <v>0.1</v>
      </c>
      <c r="T69" s="1">
        <v>0.72</v>
      </c>
      <c r="U69" s="1">
        <v>0</v>
      </c>
      <c r="V69" s="1">
        <v>119.79</v>
      </c>
      <c r="W69" s="1">
        <v>0.03</v>
      </c>
      <c r="X69" s="1">
        <v>0.78</v>
      </c>
      <c r="Y69" s="1">
        <v>1.74</v>
      </c>
      <c r="Z69" s="1">
        <v>1.32</v>
      </c>
      <c r="AA69" s="4">
        <v>0</v>
      </c>
      <c r="AB69" s="4">
        <v>0</v>
      </c>
      <c r="AC69" s="4">
        <v>0</v>
      </c>
      <c r="AD69" s="4">
        <v>269.04000000000002</v>
      </c>
      <c r="AE69" s="4">
        <v>116.28</v>
      </c>
      <c r="AF69" s="4">
        <v>69.010000000000005</v>
      </c>
      <c r="AG69" s="4">
        <v>106.79</v>
      </c>
      <c r="AH69" s="4">
        <v>43.56</v>
      </c>
      <c r="AI69" s="4">
        <v>161.38999999999999</v>
      </c>
      <c r="AJ69" s="4">
        <v>172.82</v>
      </c>
      <c r="AK69" s="4">
        <v>222.18</v>
      </c>
      <c r="AL69" s="4">
        <v>251.38</v>
      </c>
      <c r="AM69" s="4">
        <v>74.150000000000006</v>
      </c>
      <c r="AN69" s="4">
        <v>139.97</v>
      </c>
      <c r="AO69" s="4">
        <v>547.17999999999995</v>
      </c>
      <c r="AP69" s="4">
        <v>0</v>
      </c>
      <c r="AQ69" s="4">
        <v>144.36000000000001</v>
      </c>
      <c r="AR69" s="4">
        <v>144.88999999999999</v>
      </c>
      <c r="AS69" s="4">
        <v>125.39</v>
      </c>
      <c r="AT69" s="4">
        <v>59.85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0.69</v>
      </c>
      <c r="BC69" s="4">
        <v>0</v>
      </c>
      <c r="BD69" s="4">
        <v>0.42</v>
      </c>
      <c r="BE69" s="4">
        <v>0.03</v>
      </c>
      <c r="BF69" s="4">
        <v>7.0000000000000007E-2</v>
      </c>
      <c r="BG69" s="4">
        <v>0</v>
      </c>
      <c r="BH69" s="4">
        <v>0</v>
      </c>
      <c r="BI69" s="4">
        <v>0</v>
      </c>
      <c r="BJ69" s="4">
        <v>2.46</v>
      </c>
      <c r="BK69" s="4">
        <v>0</v>
      </c>
      <c r="BL69" s="4">
        <v>0</v>
      </c>
      <c r="BM69" s="4">
        <v>5.88</v>
      </c>
      <c r="BN69" s="4">
        <v>0</v>
      </c>
      <c r="BO69" s="4">
        <v>0</v>
      </c>
      <c r="BP69" s="4">
        <v>0</v>
      </c>
      <c r="BQ69" s="4">
        <v>0</v>
      </c>
      <c r="BR69" s="4">
        <v>0</v>
      </c>
      <c r="BS69" s="4">
        <v>42.51</v>
      </c>
      <c r="BU69" s="4">
        <v>324</v>
      </c>
      <c r="BW69" s="4">
        <v>0</v>
      </c>
      <c r="BX69" s="4">
        <v>0</v>
      </c>
      <c r="BY69" s="4">
        <v>0</v>
      </c>
      <c r="BZ69" s="4">
        <v>0</v>
      </c>
      <c r="CA69" s="4">
        <v>0</v>
      </c>
      <c r="CB69" s="4">
        <v>0</v>
      </c>
      <c r="CC69" s="4">
        <v>0</v>
      </c>
      <c r="CD69" s="4">
        <v>0</v>
      </c>
      <c r="CE69" s="4">
        <v>0</v>
      </c>
      <c r="CF69" s="4">
        <v>0</v>
      </c>
      <c r="CG69" s="4">
        <v>0</v>
      </c>
    </row>
    <row r="70" spans="1:85" s="4" customFormat="1" ht="15" x14ac:dyDescent="0.25">
      <c r="A70" s="4" t="str">
        <f>"-"</f>
        <v>-</v>
      </c>
      <c r="B70" s="6" t="s">
        <v>83</v>
      </c>
      <c r="C70" s="29" t="str">
        <f>"50"</f>
        <v>50</v>
      </c>
      <c r="D70" s="17">
        <v>3.31</v>
      </c>
      <c r="E70" s="17">
        <v>0</v>
      </c>
      <c r="F70" s="17">
        <v>0.33</v>
      </c>
      <c r="G70" s="17">
        <v>0.33</v>
      </c>
      <c r="H70" s="17">
        <v>23.35</v>
      </c>
      <c r="I70" s="17">
        <v>112.40049999999999</v>
      </c>
      <c r="J70" s="1">
        <v>0.1</v>
      </c>
      <c r="K70" s="1">
        <v>0</v>
      </c>
      <c r="L70" s="1">
        <v>0</v>
      </c>
      <c r="M70" s="1">
        <v>0</v>
      </c>
      <c r="N70" s="1">
        <v>0.55000000000000004</v>
      </c>
      <c r="O70" s="1">
        <v>22.8</v>
      </c>
      <c r="P70" s="1">
        <v>0.1</v>
      </c>
      <c r="Q70" s="1">
        <v>0</v>
      </c>
      <c r="R70" s="1">
        <v>0</v>
      </c>
      <c r="S70" s="1">
        <v>0.15</v>
      </c>
      <c r="T70" s="1">
        <v>0.9</v>
      </c>
      <c r="U70" s="1">
        <v>122.85</v>
      </c>
      <c r="V70" s="1">
        <v>41.23</v>
      </c>
      <c r="W70" s="1">
        <v>0.02</v>
      </c>
      <c r="X70" s="1">
        <v>0.68</v>
      </c>
      <c r="Y70" s="1">
        <v>1.55</v>
      </c>
      <c r="Z70" s="1">
        <v>0</v>
      </c>
      <c r="AA70" s="4">
        <v>0</v>
      </c>
      <c r="AB70" s="4">
        <v>0</v>
      </c>
      <c r="AC70" s="4">
        <v>0</v>
      </c>
      <c r="AD70" s="4">
        <v>254.48</v>
      </c>
      <c r="AE70" s="4">
        <v>84.39</v>
      </c>
      <c r="AF70" s="4">
        <v>50.03</v>
      </c>
      <c r="AG70" s="4">
        <v>100.05</v>
      </c>
      <c r="AH70" s="4">
        <v>37.85</v>
      </c>
      <c r="AI70" s="4">
        <v>180.96</v>
      </c>
      <c r="AJ70" s="4">
        <v>112.23</v>
      </c>
      <c r="AK70" s="4">
        <v>156.6</v>
      </c>
      <c r="AL70" s="4">
        <v>129.19999999999999</v>
      </c>
      <c r="AM70" s="4">
        <v>67.86</v>
      </c>
      <c r="AN70" s="4">
        <v>120.06</v>
      </c>
      <c r="AO70" s="4">
        <v>1003.98</v>
      </c>
      <c r="AP70" s="4">
        <v>117.45</v>
      </c>
      <c r="AQ70" s="4">
        <v>327.12</v>
      </c>
      <c r="AR70" s="4">
        <v>142.25</v>
      </c>
      <c r="AS70" s="4">
        <v>94.4</v>
      </c>
      <c r="AT70" s="4">
        <v>74.819999999999993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7.0000000000000007E-2</v>
      </c>
      <c r="BB70" s="4">
        <v>0.04</v>
      </c>
      <c r="BC70" s="4">
        <v>0.04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0.03</v>
      </c>
      <c r="BK70" s="4">
        <v>0</v>
      </c>
      <c r="BL70" s="4">
        <v>0</v>
      </c>
      <c r="BM70" s="4">
        <v>0.14000000000000001</v>
      </c>
      <c r="BN70" s="4">
        <v>0.01</v>
      </c>
      <c r="BO70" s="4">
        <v>0</v>
      </c>
      <c r="BP70" s="4">
        <v>0</v>
      </c>
      <c r="BQ70" s="4">
        <v>0</v>
      </c>
      <c r="BR70" s="4">
        <v>0</v>
      </c>
      <c r="BS70" s="4">
        <v>19.55</v>
      </c>
      <c r="BU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>
        <v>0</v>
      </c>
      <c r="CC70" s="4">
        <v>0</v>
      </c>
      <c r="CD70" s="4">
        <v>0</v>
      </c>
      <c r="CE70" s="4">
        <v>0</v>
      </c>
      <c r="CF70" s="4">
        <v>0</v>
      </c>
      <c r="CG70" s="4">
        <v>0</v>
      </c>
    </row>
    <row r="71" spans="1:85" s="4" customFormat="1" ht="15" x14ac:dyDescent="0.25">
      <c r="A71" s="4" t="str">
        <f>"14/10"</f>
        <v>14/10</v>
      </c>
      <c r="B71" s="6" t="s">
        <v>124</v>
      </c>
      <c r="C71" s="29" t="str">
        <f>"200"</f>
        <v>200</v>
      </c>
      <c r="D71" s="17">
        <v>0.19</v>
      </c>
      <c r="E71" s="17">
        <v>0</v>
      </c>
      <c r="F71" s="17">
        <v>0.04</v>
      </c>
      <c r="G71" s="17">
        <v>0.05</v>
      </c>
      <c r="H71" s="17">
        <v>9.1199999999999992</v>
      </c>
      <c r="I71" s="17">
        <v>36.005279999999999</v>
      </c>
      <c r="J71" s="1">
        <v>0</v>
      </c>
      <c r="K71" s="1">
        <v>0</v>
      </c>
      <c r="L71" s="1">
        <v>0</v>
      </c>
      <c r="M71" s="1">
        <v>0</v>
      </c>
      <c r="N71" s="1">
        <v>9.1199999999999992</v>
      </c>
      <c r="O71" s="1">
        <v>0</v>
      </c>
      <c r="P71" s="1">
        <v>0.1</v>
      </c>
      <c r="Q71" s="1">
        <v>0</v>
      </c>
      <c r="R71" s="1">
        <v>0</v>
      </c>
      <c r="S71" s="1">
        <v>0</v>
      </c>
      <c r="T71" s="1">
        <v>7.0000000000000007E-2</v>
      </c>
      <c r="U71" s="1">
        <v>0.1</v>
      </c>
      <c r="V71" s="1">
        <v>0.26</v>
      </c>
      <c r="W71" s="1">
        <v>0</v>
      </c>
      <c r="X71" s="1">
        <v>0</v>
      </c>
      <c r="Y71" s="1">
        <v>0</v>
      </c>
      <c r="Z71" s="1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200.1</v>
      </c>
      <c r="BU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10</v>
      </c>
      <c r="CG71" s="4">
        <v>0</v>
      </c>
    </row>
    <row r="72" spans="1:85" s="7" customFormat="1" ht="14.25" x14ac:dyDescent="0.2">
      <c r="B72" s="13" t="s">
        <v>106</v>
      </c>
      <c r="C72" s="25">
        <f>C71+C70+C69+C68+C67</f>
        <v>590</v>
      </c>
      <c r="D72" s="18">
        <v>30.41</v>
      </c>
      <c r="E72" s="18">
        <v>23</v>
      </c>
      <c r="F72" s="18">
        <v>27.11</v>
      </c>
      <c r="G72" s="18">
        <v>13.04</v>
      </c>
      <c r="H72" s="18">
        <v>78.06</v>
      </c>
      <c r="I72" s="18">
        <v>689.31</v>
      </c>
      <c r="J72" s="19">
        <v>7.51</v>
      </c>
      <c r="K72" s="19">
        <v>8.36</v>
      </c>
      <c r="L72" s="19">
        <v>5.25</v>
      </c>
      <c r="M72" s="19">
        <v>0</v>
      </c>
      <c r="N72" s="19">
        <v>14.59</v>
      </c>
      <c r="O72" s="19">
        <v>63.47</v>
      </c>
      <c r="P72" s="19">
        <v>3.42</v>
      </c>
      <c r="Q72" s="19">
        <v>0</v>
      </c>
      <c r="R72" s="19">
        <v>0</v>
      </c>
      <c r="S72" s="19">
        <v>0.39</v>
      </c>
      <c r="T72" s="19">
        <v>8.3000000000000007</v>
      </c>
      <c r="U72" s="19">
        <v>1990.26</v>
      </c>
      <c r="V72" s="19">
        <v>724.03</v>
      </c>
      <c r="W72" s="19">
        <v>0.35</v>
      </c>
      <c r="X72" s="19">
        <v>4.97</v>
      </c>
      <c r="Y72" s="19">
        <v>13.36</v>
      </c>
      <c r="Z72" s="19">
        <v>3.98</v>
      </c>
      <c r="AA72" s="7">
        <v>0</v>
      </c>
      <c r="AB72" s="7">
        <v>0</v>
      </c>
      <c r="AC72" s="7">
        <v>0</v>
      </c>
      <c r="AD72" s="7">
        <v>944.52</v>
      </c>
      <c r="AE72" s="7">
        <v>545.84</v>
      </c>
      <c r="AF72" s="7">
        <v>271.8</v>
      </c>
      <c r="AG72" s="7">
        <v>446.04</v>
      </c>
      <c r="AH72" s="7">
        <v>166.74</v>
      </c>
      <c r="AI72" s="7">
        <v>602.75</v>
      </c>
      <c r="AJ72" s="7">
        <v>567.64</v>
      </c>
      <c r="AK72" s="7">
        <v>747.07</v>
      </c>
      <c r="AL72" s="7">
        <v>843.43</v>
      </c>
      <c r="AM72" s="7">
        <v>272.14999999999998</v>
      </c>
      <c r="AN72" s="7">
        <v>435.63</v>
      </c>
      <c r="AO72" s="7">
        <v>2386.9899999999998</v>
      </c>
      <c r="AP72" s="7">
        <v>122.08</v>
      </c>
      <c r="AQ72" s="7">
        <v>658.76</v>
      </c>
      <c r="AR72" s="7">
        <v>631.61</v>
      </c>
      <c r="AS72" s="7">
        <v>406.35</v>
      </c>
      <c r="AT72" s="7">
        <v>247.12</v>
      </c>
      <c r="AU72" s="7">
        <v>0.17</v>
      </c>
      <c r="AV72" s="7">
        <v>0.08</v>
      </c>
      <c r="AW72" s="7">
        <v>0.04</v>
      </c>
      <c r="AX72" s="7">
        <v>0.09</v>
      </c>
      <c r="AY72" s="7">
        <v>0.11</v>
      </c>
      <c r="AZ72" s="7">
        <v>0.5</v>
      </c>
      <c r="BA72" s="7">
        <v>7.0000000000000007E-2</v>
      </c>
      <c r="BB72" s="7">
        <v>2.27</v>
      </c>
      <c r="BC72" s="7">
        <v>0.04</v>
      </c>
      <c r="BD72" s="7">
        <v>0.94</v>
      </c>
      <c r="BE72" s="7">
        <v>0.03</v>
      </c>
      <c r="BF72" s="7">
        <v>0.08</v>
      </c>
      <c r="BG72" s="7">
        <v>0</v>
      </c>
      <c r="BH72" s="7">
        <v>0.1</v>
      </c>
      <c r="BI72" s="7">
        <v>0.15</v>
      </c>
      <c r="BJ72" s="7">
        <v>4.16</v>
      </c>
      <c r="BK72" s="7">
        <v>0</v>
      </c>
      <c r="BL72" s="7">
        <v>0</v>
      </c>
      <c r="BM72" s="7">
        <v>7.38</v>
      </c>
      <c r="BN72" s="7">
        <v>0.01</v>
      </c>
      <c r="BO72" s="7">
        <v>0</v>
      </c>
      <c r="BP72" s="7">
        <v>0</v>
      </c>
      <c r="BQ72" s="7">
        <v>0</v>
      </c>
      <c r="BR72" s="7">
        <v>0</v>
      </c>
      <c r="BS72" s="7">
        <v>421.69</v>
      </c>
      <c r="BT72" s="7" t="e">
        <f>$I$72/#REF!*100</f>
        <v>#REF!</v>
      </c>
      <c r="BU72" s="7">
        <v>427.29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7">
        <v>0</v>
      </c>
      <c r="CD72" s="7">
        <v>0</v>
      </c>
      <c r="CE72" s="7">
        <v>0</v>
      </c>
      <c r="CF72" s="7">
        <v>10</v>
      </c>
      <c r="CG72" s="7">
        <v>1.76</v>
      </c>
    </row>
    <row r="73" spans="1:85" s="4" customFormat="1" ht="15" x14ac:dyDescent="0.25">
      <c r="B73" s="14" t="s">
        <v>107</v>
      </c>
      <c r="C73" s="29"/>
      <c r="D73" s="17"/>
      <c r="E73" s="17"/>
      <c r="F73" s="17"/>
      <c r="G73" s="17"/>
      <c r="H73" s="17"/>
      <c r="I73" s="1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85" s="4" customFormat="1" ht="15" x14ac:dyDescent="0.25">
      <c r="A74" s="4" t="str">
        <f>"-"</f>
        <v>-</v>
      </c>
      <c r="B74" s="6" t="s">
        <v>108</v>
      </c>
      <c r="C74" s="29" t="str">
        <f>"200"</f>
        <v>200</v>
      </c>
      <c r="D74" s="17">
        <v>6</v>
      </c>
      <c r="E74" s="17">
        <v>6</v>
      </c>
      <c r="F74" s="17">
        <v>0.1</v>
      </c>
      <c r="G74" s="17">
        <v>0</v>
      </c>
      <c r="H74" s="17">
        <v>8</v>
      </c>
      <c r="I74" s="17">
        <v>60.4</v>
      </c>
      <c r="J74" s="1">
        <v>0</v>
      </c>
      <c r="K74" s="1">
        <v>0</v>
      </c>
      <c r="L74" s="1">
        <v>0</v>
      </c>
      <c r="M74" s="1">
        <v>0</v>
      </c>
      <c r="N74" s="1">
        <v>8</v>
      </c>
      <c r="O74" s="1">
        <v>0</v>
      </c>
      <c r="P74" s="1">
        <v>0</v>
      </c>
      <c r="Q74" s="1">
        <v>0</v>
      </c>
      <c r="R74" s="1">
        <v>0</v>
      </c>
      <c r="S74" s="1">
        <v>1.7</v>
      </c>
      <c r="T74" s="1">
        <v>1.4</v>
      </c>
      <c r="U74" s="1">
        <v>0</v>
      </c>
      <c r="V74" s="1">
        <v>304</v>
      </c>
      <c r="W74" s="1">
        <v>0.34</v>
      </c>
      <c r="X74" s="1">
        <v>0.2</v>
      </c>
      <c r="Y74" s="1">
        <v>1.8</v>
      </c>
      <c r="Z74" s="1">
        <v>1.4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182.8</v>
      </c>
      <c r="BU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>
        <v>0</v>
      </c>
      <c r="CC74" s="4">
        <v>0</v>
      </c>
      <c r="CD74" s="4">
        <v>0</v>
      </c>
      <c r="CE74" s="4">
        <v>0</v>
      </c>
      <c r="CF74" s="4">
        <v>0</v>
      </c>
      <c r="CG74" s="4">
        <v>0</v>
      </c>
    </row>
    <row r="75" spans="1:85" s="7" customFormat="1" ht="14.25" x14ac:dyDescent="0.2">
      <c r="B75" s="13" t="s">
        <v>109</v>
      </c>
      <c r="C75" s="25" t="str">
        <f>C74</f>
        <v>200</v>
      </c>
      <c r="D75" s="18">
        <v>6</v>
      </c>
      <c r="E75" s="18">
        <v>6</v>
      </c>
      <c r="F75" s="18">
        <v>0.1</v>
      </c>
      <c r="G75" s="18">
        <v>0</v>
      </c>
      <c r="H75" s="18">
        <v>8</v>
      </c>
      <c r="I75" s="18">
        <v>60.4</v>
      </c>
      <c r="J75" s="19">
        <v>0</v>
      </c>
      <c r="K75" s="19">
        <v>0</v>
      </c>
      <c r="L75" s="19">
        <v>0</v>
      </c>
      <c r="M75" s="19">
        <v>0</v>
      </c>
      <c r="N75" s="19">
        <v>8</v>
      </c>
      <c r="O75" s="19">
        <v>0</v>
      </c>
      <c r="P75" s="19">
        <v>0</v>
      </c>
      <c r="Q75" s="19">
        <v>0</v>
      </c>
      <c r="R75" s="19">
        <v>0</v>
      </c>
      <c r="S75" s="19">
        <v>1.7</v>
      </c>
      <c r="T75" s="19">
        <v>1.4</v>
      </c>
      <c r="U75" s="19">
        <v>0</v>
      </c>
      <c r="V75" s="19">
        <v>304</v>
      </c>
      <c r="W75" s="19">
        <v>0.34</v>
      </c>
      <c r="X75" s="19">
        <v>0.2</v>
      </c>
      <c r="Y75" s="19">
        <v>1.8</v>
      </c>
      <c r="Z75" s="19">
        <v>1.4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182.8</v>
      </c>
      <c r="BT75" s="7" t="e">
        <f>$I$75/#REF!*100</f>
        <v>#REF!</v>
      </c>
      <c r="BU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</row>
    <row r="76" spans="1:85" s="7" customFormat="1" ht="14.25" x14ac:dyDescent="0.2">
      <c r="B76" s="13" t="s">
        <v>110</v>
      </c>
      <c r="C76" s="25">
        <f>C75+C72+C65+C52+C60+C49</f>
        <v>2875</v>
      </c>
      <c r="D76" s="18">
        <v>94.25</v>
      </c>
      <c r="E76" s="18">
        <v>60.03</v>
      </c>
      <c r="F76" s="18">
        <v>79.31</v>
      </c>
      <c r="G76" s="18">
        <v>26.97</v>
      </c>
      <c r="H76" s="18">
        <v>369.93</v>
      </c>
      <c r="I76" s="18">
        <v>2624.47</v>
      </c>
      <c r="J76" s="19">
        <v>31.64</v>
      </c>
      <c r="K76" s="19">
        <v>14.61</v>
      </c>
      <c r="L76" s="19">
        <v>17.68</v>
      </c>
      <c r="M76" s="19">
        <v>0</v>
      </c>
      <c r="N76" s="19">
        <v>171.76</v>
      </c>
      <c r="O76" s="19">
        <v>198.17</v>
      </c>
      <c r="P76" s="19">
        <v>24.12</v>
      </c>
      <c r="Q76" s="19">
        <v>0</v>
      </c>
      <c r="R76" s="19">
        <v>0</v>
      </c>
      <c r="S76" s="19">
        <v>6.74</v>
      </c>
      <c r="T76" s="19">
        <v>24.83</v>
      </c>
      <c r="U76" s="19">
        <v>4145.42</v>
      </c>
      <c r="V76" s="19">
        <v>3410.11</v>
      </c>
      <c r="W76" s="19">
        <v>1.71</v>
      </c>
      <c r="X76" s="19">
        <v>10.82</v>
      </c>
      <c r="Y76" s="19">
        <v>30.79</v>
      </c>
      <c r="Z76" s="19">
        <v>64.34</v>
      </c>
      <c r="AA76" s="7">
        <v>0.4</v>
      </c>
      <c r="AB76" s="7">
        <v>0</v>
      </c>
      <c r="AC76" s="7">
        <v>0</v>
      </c>
      <c r="AD76" s="7">
        <v>4479.1899999999996</v>
      </c>
      <c r="AE76" s="7">
        <v>2085.46</v>
      </c>
      <c r="AF76" s="7">
        <v>1270.98</v>
      </c>
      <c r="AG76" s="7">
        <v>1894.42</v>
      </c>
      <c r="AH76" s="7">
        <v>655.29</v>
      </c>
      <c r="AI76" s="7">
        <v>3005.32</v>
      </c>
      <c r="AJ76" s="7">
        <v>2658.16</v>
      </c>
      <c r="AK76" s="7">
        <v>4190.87</v>
      </c>
      <c r="AL76" s="7">
        <v>4746.74</v>
      </c>
      <c r="AM76" s="7">
        <v>1340.05</v>
      </c>
      <c r="AN76" s="7">
        <v>2497.65</v>
      </c>
      <c r="AO76" s="7">
        <v>13072.76</v>
      </c>
      <c r="AP76" s="7">
        <v>799.41</v>
      </c>
      <c r="AQ76" s="7">
        <v>3619.65</v>
      </c>
      <c r="AR76" s="7">
        <v>2841.88</v>
      </c>
      <c r="AS76" s="7">
        <v>1792.79</v>
      </c>
      <c r="AT76" s="7">
        <v>1026.75</v>
      </c>
      <c r="AU76" s="7">
        <v>3.64</v>
      </c>
      <c r="AV76" s="7">
        <v>2.88</v>
      </c>
      <c r="AW76" s="7">
        <v>1.84</v>
      </c>
      <c r="AX76" s="7">
        <v>4.2</v>
      </c>
      <c r="AY76" s="7">
        <v>1.77</v>
      </c>
      <c r="AZ76" s="7">
        <v>11.46</v>
      </c>
      <c r="BA76" s="7">
        <v>0.98</v>
      </c>
      <c r="BB76" s="7">
        <v>21.78</v>
      </c>
      <c r="BC76" s="7">
        <v>0.51</v>
      </c>
      <c r="BD76" s="7">
        <v>9.85</v>
      </c>
      <c r="BE76" s="7">
        <v>1.5</v>
      </c>
      <c r="BF76" s="7">
        <v>0.76</v>
      </c>
      <c r="BG76" s="7">
        <v>0</v>
      </c>
      <c r="BH76" s="7">
        <v>0.3</v>
      </c>
      <c r="BI76" s="7">
        <v>2.54</v>
      </c>
      <c r="BJ76" s="7">
        <v>56</v>
      </c>
      <c r="BK76" s="7">
        <v>0.14000000000000001</v>
      </c>
      <c r="BL76" s="7">
        <v>0</v>
      </c>
      <c r="BM76" s="7">
        <v>28.22</v>
      </c>
      <c r="BN76" s="7">
        <v>0.93</v>
      </c>
      <c r="BO76" s="7">
        <v>1.1100000000000001</v>
      </c>
      <c r="BP76" s="7">
        <v>0</v>
      </c>
      <c r="BQ76" s="7">
        <v>0</v>
      </c>
      <c r="BR76" s="7">
        <v>0</v>
      </c>
      <c r="BS76" s="7">
        <v>1849.28</v>
      </c>
      <c r="BU76" s="7">
        <v>2049.8000000000002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7">
        <v>0</v>
      </c>
      <c r="CD76" s="7">
        <v>0</v>
      </c>
      <c r="CE76" s="7">
        <v>0</v>
      </c>
      <c r="CF76" s="7">
        <v>66.3</v>
      </c>
      <c r="CG76" s="7">
        <v>4.83</v>
      </c>
    </row>
    <row r="77" spans="1:85" s="4" customFormat="1" ht="15" x14ac:dyDescent="0.25">
      <c r="B77" s="12" t="s">
        <v>125</v>
      </c>
      <c r="C77" s="29"/>
      <c r="D77" s="17"/>
      <c r="E77" s="17"/>
      <c r="F77" s="17"/>
      <c r="G77" s="17"/>
      <c r="H77" s="17"/>
      <c r="I77" s="1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85" s="4" customFormat="1" ht="15" x14ac:dyDescent="0.25">
      <c r="B78" s="12" t="s">
        <v>78</v>
      </c>
      <c r="C78" s="29"/>
      <c r="D78" s="17"/>
      <c r="E78" s="17"/>
      <c r="F78" s="17"/>
      <c r="G78" s="17"/>
      <c r="H78" s="17"/>
      <c r="I78" s="1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85" s="4" customFormat="1" ht="15" x14ac:dyDescent="0.25">
      <c r="A79" s="4" t="str">
        <f>"2/6"</f>
        <v>2/6</v>
      </c>
      <c r="B79" s="6" t="s">
        <v>126</v>
      </c>
      <c r="C79" s="29" t="str">
        <f>"70"</f>
        <v>70</v>
      </c>
      <c r="D79" s="17">
        <v>6.83</v>
      </c>
      <c r="E79" s="17">
        <v>7.27</v>
      </c>
      <c r="F79" s="17">
        <v>9.1999999999999993</v>
      </c>
      <c r="G79" s="17">
        <v>0</v>
      </c>
      <c r="H79" s="17">
        <v>1.22</v>
      </c>
      <c r="I79" s="17">
        <v>114.86115899999999</v>
      </c>
      <c r="J79" s="1">
        <v>4.43</v>
      </c>
      <c r="K79" s="1">
        <v>0.12</v>
      </c>
      <c r="L79" s="1">
        <v>0</v>
      </c>
      <c r="M79" s="1">
        <v>0</v>
      </c>
      <c r="N79" s="1">
        <v>1.22</v>
      </c>
      <c r="O79" s="1">
        <v>0</v>
      </c>
      <c r="P79" s="1">
        <v>0</v>
      </c>
      <c r="Q79" s="1">
        <v>0</v>
      </c>
      <c r="R79" s="1">
        <v>0</v>
      </c>
      <c r="S79" s="1">
        <v>0.02</v>
      </c>
      <c r="T79" s="1">
        <v>1.17</v>
      </c>
      <c r="U79" s="1">
        <v>250.12</v>
      </c>
      <c r="V79" s="1">
        <v>90.83</v>
      </c>
      <c r="W79" s="1">
        <v>0.21</v>
      </c>
      <c r="X79" s="1">
        <v>0.1</v>
      </c>
      <c r="Y79" s="1">
        <v>2.0499999999999998</v>
      </c>
      <c r="Z79" s="1">
        <v>0.1</v>
      </c>
      <c r="AA79" s="4">
        <v>0</v>
      </c>
      <c r="AB79" s="4">
        <v>0</v>
      </c>
      <c r="AC79" s="4">
        <v>0</v>
      </c>
      <c r="AD79" s="4">
        <v>537.28</v>
      </c>
      <c r="AE79" s="4">
        <v>447.91</v>
      </c>
      <c r="AF79" s="4">
        <v>210.09</v>
      </c>
      <c r="AG79" s="4">
        <v>303.39</v>
      </c>
      <c r="AH79" s="4">
        <v>102.8</v>
      </c>
      <c r="AI79" s="4">
        <v>323.86</v>
      </c>
      <c r="AJ79" s="4">
        <v>352.22</v>
      </c>
      <c r="AK79" s="4">
        <v>389.7</v>
      </c>
      <c r="AL79" s="4">
        <v>609.55999999999995</v>
      </c>
      <c r="AM79" s="4">
        <v>169.54</v>
      </c>
      <c r="AN79" s="4">
        <v>206.53</v>
      </c>
      <c r="AO79" s="4">
        <v>882.11</v>
      </c>
      <c r="AP79" s="4">
        <v>7.61</v>
      </c>
      <c r="AQ79" s="4">
        <v>197.84</v>
      </c>
      <c r="AR79" s="4">
        <v>460.68</v>
      </c>
      <c r="AS79" s="4">
        <v>237</v>
      </c>
      <c r="AT79" s="4">
        <v>145.11000000000001</v>
      </c>
      <c r="AU79" s="4">
        <v>0.13</v>
      </c>
      <c r="AV79" s="4">
        <v>0.06</v>
      </c>
      <c r="AW79" s="4">
        <v>0.03</v>
      </c>
      <c r="AX79" s="4">
        <v>7.0000000000000007E-2</v>
      </c>
      <c r="AY79" s="4">
        <v>0.08</v>
      </c>
      <c r="AZ79" s="4">
        <v>0.38</v>
      </c>
      <c r="BA79" s="4">
        <v>0</v>
      </c>
      <c r="BB79" s="4">
        <v>1.04</v>
      </c>
      <c r="BC79" s="4">
        <v>0</v>
      </c>
      <c r="BD79" s="4">
        <v>0.33</v>
      </c>
      <c r="BE79" s="4">
        <v>0</v>
      </c>
      <c r="BF79" s="4">
        <v>0</v>
      </c>
      <c r="BG79" s="4">
        <v>0</v>
      </c>
      <c r="BH79" s="4">
        <v>7.0000000000000007E-2</v>
      </c>
      <c r="BI79" s="4">
        <v>0.11</v>
      </c>
      <c r="BJ79" s="4">
        <v>0.86</v>
      </c>
      <c r="BK79" s="4">
        <v>0</v>
      </c>
      <c r="BL79" s="4">
        <v>0</v>
      </c>
      <c r="BM79" s="4">
        <v>0.05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57.23</v>
      </c>
      <c r="BU79" s="4">
        <v>100.22</v>
      </c>
      <c r="BW79" s="4">
        <v>0</v>
      </c>
      <c r="BX79" s="4">
        <v>0</v>
      </c>
      <c r="BY79" s="4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0.44</v>
      </c>
    </row>
    <row r="80" spans="1:85" s="4" customFormat="1" ht="15" x14ac:dyDescent="0.25">
      <c r="A80" s="4" t="str">
        <f>"7/4"</f>
        <v>7/4</v>
      </c>
      <c r="B80" s="6" t="s">
        <v>127</v>
      </c>
      <c r="C80" s="29" t="str">
        <f>"180"</f>
        <v>180</v>
      </c>
      <c r="D80" s="17">
        <v>5.74</v>
      </c>
      <c r="E80" s="17">
        <v>2.12</v>
      </c>
      <c r="F80" s="17">
        <v>6.22</v>
      </c>
      <c r="G80" s="17">
        <v>2.0099999999999998</v>
      </c>
      <c r="H80" s="17">
        <v>24.54</v>
      </c>
      <c r="I80" s="17">
        <v>181.30240619999998</v>
      </c>
      <c r="J80" s="1">
        <v>3.8</v>
      </c>
      <c r="K80" s="1">
        <v>0.1</v>
      </c>
      <c r="L80" s="1">
        <v>1.22</v>
      </c>
      <c r="M80" s="1">
        <v>0</v>
      </c>
      <c r="N80" s="1">
        <v>6.82</v>
      </c>
      <c r="O80" s="1">
        <v>17.72</v>
      </c>
      <c r="P80" s="1">
        <v>1.77</v>
      </c>
      <c r="Q80" s="1">
        <v>0</v>
      </c>
      <c r="R80" s="1">
        <v>0</v>
      </c>
      <c r="S80" s="1">
        <v>7.0000000000000007E-2</v>
      </c>
      <c r="T80" s="1">
        <v>1.84</v>
      </c>
      <c r="U80" s="1">
        <v>285.89999999999998</v>
      </c>
      <c r="V80" s="1">
        <v>187.94</v>
      </c>
      <c r="W80" s="1">
        <v>0.12</v>
      </c>
      <c r="X80" s="1">
        <v>0.32</v>
      </c>
      <c r="Y80" s="1">
        <v>2.08</v>
      </c>
      <c r="Z80" s="1">
        <v>0.37</v>
      </c>
      <c r="AA80" s="4">
        <v>0</v>
      </c>
      <c r="AB80" s="4">
        <v>0</v>
      </c>
      <c r="AC80" s="4">
        <v>0</v>
      </c>
      <c r="AD80" s="4">
        <v>196.71</v>
      </c>
      <c r="AE80" s="4">
        <v>129.91</v>
      </c>
      <c r="AF80" s="4">
        <v>37.89</v>
      </c>
      <c r="AG80" s="4">
        <v>117.78</v>
      </c>
      <c r="AH80" s="4">
        <v>61.22</v>
      </c>
      <c r="AI80" s="4">
        <v>165.37</v>
      </c>
      <c r="AJ80" s="4">
        <v>149.63</v>
      </c>
      <c r="AK80" s="4">
        <v>225.31</v>
      </c>
      <c r="AL80" s="4">
        <v>281.77999999999997</v>
      </c>
      <c r="AM80" s="4">
        <v>75.83</v>
      </c>
      <c r="AN80" s="4">
        <v>311.44</v>
      </c>
      <c r="AO80" s="4">
        <v>599.51</v>
      </c>
      <c r="AP80" s="4">
        <v>1.1499999999999999</v>
      </c>
      <c r="AQ80" s="4">
        <v>197.32</v>
      </c>
      <c r="AR80" s="4">
        <v>158.91</v>
      </c>
      <c r="AS80" s="4">
        <v>136.72999999999999</v>
      </c>
      <c r="AT80" s="4">
        <v>86.34</v>
      </c>
      <c r="AU80" s="4">
        <v>0.11</v>
      </c>
      <c r="AV80" s="4">
        <v>0.05</v>
      </c>
      <c r="AW80" s="4">
        <v>0.03</v>
      </c>
      <c r="AX80" s="4">
        <v>0.06</v>
      </c>
      <c r="AY80" s="4">
        <v>7.0000000000000007E-2</v>
      </c>
      <c r="AZ80" s="4">
        <v>0.35</v>
      </c>
      <c r="BA80" s="4">
        <v>0</v>
      </c>
      <c r="BB80" s="4">
        <v>1.28</v>
      </c>
      <c r="BC80" s="4">
        <v>0</v>
      </c>
      <c r="BD80" s="4">
        <v>0.31</v>
      </c>
      <c r="BE80" s="4">
        <v>0</v>
      </c>
      <c r="BF80" s="4">
        <v>0</v>
      </c>
      <c r="BG80" s="4">
        <v>0</v>
      </c>
      <c r="BH80" s="4">
        <v>0.06</v>
      </c>
      <c r="BI80" s="4">
        <v>0.1</v>
      </c>
      <c r="BJ80" s="4">
        <v>1.37</v>
      </c>
      <c r="BK80" s="4">
        <v>0</v>
      </c>
      <c r="BL80" s="4">
        <v>0</v>
      </c>
      <c r="BM80" s="4">
        <v>0.78</v>
      </c>
      <c r="BN80" s="4">
        <v>0.02</v>
      </c>
      <c r="BO80" s="4">
        <v>0</v>
      </c>
      <c r="BP80" s="4">
        <v>0</v>
      </c>
      <c r="BQ80" s="4">
        <v>0</v>
      </c>
      <c r="BR80" s="4">
        <v>0</v>
      </c>
      <c r="BS80" s="4">
        <v>159.1</v>
      </c>
      <c r="BU80" s="4">
        <v>22.2</v>
      </c>
      <c r="BW80" s="4">
        <v>0</v>
      </c>
      <c r="BX80" s="4">
        <v>0</v>
      </c>
      <c r="BY80" s="4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3.6</v>
      </c>
      <c r="CG80" s="4">
        <v>0.72</v>
      </c>
    </row>
    <row r="81" spans="1:85" s="4" customFormat="1" ht="15" x14ac:dyDescent="0.25">
      <c r="A81" s="4" t="str">
        <f>"9/13"</f>
        <v>9/13</v>
      </c>
      <c r="B81" s="6" t="s">
        <v>80</v>
      </c>
      <c r="C81" s="29" t="str">
        <f>"10"</f>
        <v>10</v>
      </c>
      <c r="D81" s="17">
        <v>0.08</v>
      </c>
      <c r="E81" s="17">
        <v>0.08</v>
      </c>
      <c r="F81" s="17">
        <v>7.25</v>
      </c>
      <c r="G81" s="17">
        <v>0</v>
      </c>
      <c r="H81" s="17">
        <v>0.13</v>
      </c>
      <c r="I81" s="17">
        <v>66.063999999999993</v>
      </c>
      <c r="J81" s="1">
        <v>4.71</v>
      </c>
      <c r="K81" s="1">
        <v>0.22</v>
      </c>
      <c r="L81" s="1">
        <v>0</v>
      </c>
      <c r="M81" s="1">
        <v>0</v>
      </c>
      <c r="N81" s="1">
        <v>0.13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0.14000000000000001</v>
      </c>
      <c r="U81" s="1">
        <v>1.5</v>
      </c>
      <c r="V81" s="1">
        <v>3</v>
      </c>
      <c r="W81" s="1">
        <v>0.01</v>
      </c>
      <c r="X81" s="1">
        <v>0.01</v>
      </c>
      <c r="Y81" s="1">
        <v>0.02</v>
      </c>
      <c r="Z81" s="1">
        <v>0</v>
      </c>
      <c r="AA81" s="4">
        <v>0</v>
      </c>
      <c r="AB81" s="4">
        <v>0</v>
      </c>
      <c r="AC81" s="4">
        <v>0</v>
      </c>
      <c r="AD81" s="4">
        <v>7.6</v>
      </c>
      <c r="AE81" s="4">
        <v>4.5</v>
      </c>
      <c r="AF81" s="4">
        <v>1.7</v>
      </c>
      <c r="AG81" s="4">
        <v>4.7</v>
      </c>
      <c r="AH81" s="4">
        <v>4.3</v>
      </c>
      <c r="AI81" s="4">
        <v>4.2</v>
      </c>
      <c r="AJ81" s="4">
        <v>3.6</v>
      </c>
      <c r="AK81" s="4">
        <v>2.6</v>
      </c>
      <c r="AL81" s="4">
        <v>5.7</v>
      </c>
      <c r="AM81" s="4">
        <v>3.5</v>
      </c>
      <c r="AN81" s="4">
        <v>2.4</v>
      </c>
      <c r="AO81" s="4">
        <v>14.2</v>
      </c>
      <c r="AP81" s="4">
        <v>0</v>
      </c>
      <c r="AQ81" s="4">
        <v>4.8</v>
      </c>
      <c r="AR81" s="4">
        <v>5.4</v>
      </c>
      <c r="AS81" s="4">
        <v>4.2</v>
      </c>
      <c r="AT81" s="4">
        <v>1</v>
      </c>
      <c r="AU81" s="4">
        <v>0.27</v>
      </c>
      <c r="AV81" s="4">
        <v>0.12</v>
      </c>
      <c r="AW81" s="4">
        <v>7.0000000000000007E-2</v>
      </c>
      <c r="AX81" s="4">
        <v>0.15</v>
      </c>
      <c r="AY81" s="4">
        <v>0.17</v>
      </c>
      <c r="AZ81" s="4">
        <v>0.79</v>
      </c>
      <c r="BA81" s="4">
        <v>0</v>
      </c>
      <c r="BB81" s="4">
        <v>2.21</v>
      </c>
      <c r="BC81" s="4">
        <v>0</v>
      </c>
      <c r="BD81" s="4">
        <v>0.68</v>
      </c>
      <c r="BE81" s="4">
        <v>0</v>
      </c>
      <c r="BF81" s="4">
        <v>0</v>
      </c>
      <c r="BG81" s="4">
        <v>0</v>
      </c>
      <c r="BH81" s="4">
        <v>0.15</v>
      </c>
      <c r="BI81" s="4">
        <v>0.23</v>
      </c>
      <c r="BJ81" s="4">
        <v>1.8</v>
      </c>
      <c r="BK81" s="4">
        <v>0</v>
      </c>
      <c r="BL81" s="4">
        <v>0</v>
      </c>
      <c r="BM81" s="4">
        <v>0.09</v>
      </c>
      <c r="BN81" s="4">
        <v>0.01</v>
      </c>
      <c r="BO81" s="4">
        <v>0</v>
      </c>
      <c r="BP81" s="4">
        <v>0</v>
      </c>
      <c r="BQ81" s="4">
        <v>0</v>
      </c>
      <c r="BR81" s="4">
        <v>0</v>
      </c>
      <c r="BS81" s="4">
        <v>2.5</v>
      </c>
      <c r="BU81" s="4">
        <v>45</v>
      </c>
      <c r="BW81" s="4">
        <v>0</v>
      </c>
      <c r="BX81" s="4">
        <v>0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0</v>
      </c>
      <c r="CE81" s="4">
        <v>0</v>
      </c>
      <c r="CF81" s="4">
        <v>0</v>
      </c>
      <c r="CG81" s="4">
        <v>0</v>
      </c>
    </row>
    <row r="82" spans="1:85" s="4" customFormat="1" ht="15" x14ac:dyDescent="0.25">
      <c r="A82" s="4" t="str">
        <f>""</f>
        <v/>
      </c>
      <c r="B82" s="6" t="s">
        <v>81</v>
      </c>
      <c r="C82" s="29" t="str">
        <f>"15"</f>
        <v>15</v>
      </c>
      <c r="D82" s="17">
        <v>3.95</v>
      </c>
      <c r="E82" s="17">
        <v>3.95</v>
      </c>
      <c r="F82" s="17">
        <v>3.99</v>
      </c>
      <c r="G82" s="17">
        <v>0</v>
      </c>
      <c r="H82" s="17">
        <v>0</v>
      </c>
      <c r="I82" s="17">
        <v>52.59</v>
      </c>
      <c r="J82" s="1">
        <v>2.2999999999999998</v>
      </c>
      <c r="K82" s="1">
        <v>0</v>
      </c>
      <c r="L82" s="1">
        <v>2.2999999999999998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0.3</v>
      </c>
      <c r="T82" s="1">
        <v>0.65</v>
      </c>
      <c r="U82" s="1">
        <v>0</v>
      </c>
      <c r="V82" s="1">
        <v>15</v>
      </c>
      <c r="W82" s="1">
        <v>0.06</v>
      </c>
      <c r="X82" s="1">
        <v>0.03</v>
      </c>
      <c r="Y82" s="1">
        <v>1.02</v>
      </c>
      <c r="Z82" s="1">
        <v>0.11</v>
      </c>
      <c r="AA82" s="4">
        <v>0</v>
      </c>
      <c r="AB82" s="4">
        <v>0</v>
      </c>
      <c r="AC82" s="4">
        <v>0</v>
      </c>
      <c r="AD82" s="4">
        <v>345</v>
      </c>
      <c r="AE82" s="4">
        <v>237</v>
      </c>
      <c r="AF82" s="4">
        <v>84</v>
      </c>
      <c r="AG82" s="4">
        <v>142.5</v>
      </c>
      <c r="AH82" s="4">
        <v>105</v>
      </c>
      <c r="AI82" s="4">
        <v>201</v>
      </c>
      <c r="AJ82" s="4">
        <v>114</v>
      </c>
      <c r="AK82" s="4">
        <v>130.5</v>
      </c>
      <c r="AL82" s="4">
        <v>234</v>
      </c>
      <c r="AM82" s="4">
        <v>105</v>
      </c>
      <c r="AN82" s="4">
        <v>76.5</v>
      </c>
      <c r="AO82" s="4">
        <v>775.5</v>
      </c>
      <c r="AP82" s="4">
        <v>0</v>
      </c>
      <c r="AQ82" s="4">
        <v>409.5</v>
      </c>
      <c r="AR82" s="4">
        <v>193.5</v>
      </c>
      <c r="AS82" s="4">
        <v>208.5</v>
      </c>
      <c r="AT82" s="4">
        <v>32.25</v>
      </c>
      <c r="AU82" s="4">
        <v>0</v>
      </c>
      <c r="AV82" s="4">
        <v>0.02</v>
      </c>
      <c r="AW82" s="4">
        <v>0.06</v>
      </c>
      <c r="AX82" s="4">
        <v>0.16</v>
      </c>
      <c r="AY82" s="4">
        <v>0.19</v>
      </c>
      <c r="AZ82" s="4">
        <v>0.5</v>
      </c>
      <c r="BA82" s="4">
        <v>0.06</v>
      </c>
      <c r="BB82" s="4">
        <v>1.05</v>
      </c>
      <c r="BC82" s="4">
        <v>0.02</v>
      </c>
      <c r="BD82" s="4">
        <v>0.24</v>
      </c>
      <c r="BE82" s="4">
        <v>0.02</v>
      </c>
      <c r="BF82" s="4">
        <v>0</v>
      </c>
      <c r="BG82" s="4">
        <v>0</v>
      </c>
      <c r="BH82" s="4">
        <v>0</v>
      </c>
      <c r="BI82" s="4">
        <v>0.1</v>
      </c>
      <c r="BJ82" s="4">
        <v>0.78</v>
      </c>
      <c r="BK82" s="4">
        <v>0</v>
      </c>
      <c r="BL82" s="4">
        <v>0</v>
      </c>
      <c r="BM82" s="4">
        <v>0.1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6.12</v>
      </c>
      <c r="BU82" s="4">
        <v>35.75</v>
      </c>
      <c r="BW82" s="4">
        <v>0</v>
      </c>
      <c r="BX82" s="4">
        <v>0</v>
      </c>
      <c r="BY82" s="4">
        <v>0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</row>
    <row r="83" spans="1:85" s="4" customFormat="1" ht="15" x14ac:dyDescent="0.25">
      <c r="A83" s="4" t="str">
        <f>"-"</f>
        <v>-</v>
      </c>
      <c r="B83" s="6" t="s">
        <v>83</v>
      </c>
      <c r="C83" s="29" t="str">
        <f>"100"</f>
        <v>100</v>
      </c>
      <c r="D83" s="17">
        <v>6.61</v>
      </c>
      <c r="E83" s="17">
        <v>0</v>
      </c>
      <c r="F83" s="17">
        <v>0.66</v>
      </c>
      <c r="G83" s="17">
        <v>0.66</v>
      </c>
      <c r="H83" s="17">
        <v>46.7</v>
      </c>
      <c r="I83" s="17">
        <v>224.80099999999999</v>
      </c>
      <c r="J83" s="1">
        <v>0.2</v>
      </c>
      <c r="K83" s="1">
        <v>0</v>
      </c>
      <c r="L83" s="1">
        <v>0</v>
      </c>
      <c r="M83" s="1">
        <v>0</v>
      </c>
      <c r="N83" s="1">
        <v>1.1000000000000001</v>
      </c>
      <c r="O83" s="1">
        <v>45.6</v>
      </c>
      <c r="P83" s="1">
        <v>0.2</v>
      </c>
      <c r="Q83" s="1">
        <v>0</v>
      </c>
      <c r="R83" s="1">
        <v>0</v>
      </c>
      <c r="S83" s="1">
        <v>0.3</v>
      </c>
      <c r="T83" s="1">
        <v>1.8</v>
      </c>
      <c r="U83" s="1">
        <v>245.7</v>
      </c>
      <c r="V83" s="1">
        <v>82.46</v>
      </c>
      <c r="W83" s="1">
        <v>0.05</v>
      </c>
      <c r="X83" s="1">
        <v>1.36</v>
      </c>
      <c r="Y83" s="1">
        <v>3.1</v>
      </c>
      <c r="Z83" s="1">
        <v>0</v>
      </c>
      <c r="AA83" s="4">
        <v>0</v>
      </c>
      <c r="AB83" s="4">
        <v>0</v>
      </c>
      <c r="AC83" s="4">
        <v>0</v>
      </c>
      <c r="AD83" s="4">
        <v>508.95</v>
      </c>
      <c r="AE83" s="4">
        <v>168.78</v>
      </c>
      <c r="AF83" s="4">
        <v>100.05</v>
      </c>
      <c r="AG83" s="4">
        <v>200.1</v>
      </c>
      <c r="AH83" s="4">
        <v>75.69</v>
      </c>
      <c r="AI83" s="4">
        <v>361.92</v>
      </c>
      <c r="AJ83" s="4">
        <v>224.46</v>
      </c>
      <c r="AK83" s="4">
        <v>313.2</v>
      </c>
      <c r="AL83" s="4">
        <v>258.39</v>
      </c>
      <c r="AM83" s="4">
        <v>135.72</v>
      </c>
      <c r="AN83" s="4">
        <v>240.12</v>
      </c>
      <c r="AO83" s="4">
        <v>2007.96</v>
      </c>
      <c r="AP83" s="4">
        <v>234.9</v>
      </c>
      <c r="AQ83" s="4">
        <v>654.24</v>
      </c>
      <c r="AR83" s="4">
        <v>284.49</v>
      </c>
      <c r="AS83" s="4">
        <v>188.79</v>
      </c>
      <c r="AT83" s="4">
        <v>149.63999999999999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0.14000000000000001</v>
      </c>
      <c r="BB83" s="4">
        <v>0.08</v>
      </c>
      <c r="BC83" s="4">
        <v>7.0000000000000007E-2</v>
      </c>
      <c r="BD83" s="4">
        <v>0.01</v>
      </c>
      <c r="BE83" s="4">
        <v>0</v>
      </c>
      <c r="BF83" s="4">
        <v>0</v>
      </c>
      <c r="BG83" s="4">
        <v>0</v>
      </c>
      <c r="BH83" s="4">
        <v>0</v>
      </c>
      <c r="BI83" s="4">
        <v>0.01</v>
      </c>
      <c r="BJ83" s="4">
        <v>7.0000000000000007E-2</v>
      </c>
      <c r="BK83" s="4">
        <v>0</v>
      </c>
      <c r="BL83" s="4">
        <v>0</v>
      </c>
      <c r="BM83" s="4">
        <v>0.28000000000000003</v>
      </c>
      <c r="BN83" s="4">
        <v>0.01</v>
      </c>
      <c r="BO83" s="4">
        <v>0</v>
      </c>
      <c r="BP83" s="4">
        <v>0</v>
      </c>
      <c r="BQ83" s="4">
        <v>0</v>
      </c>
      <c r="BR83" s="4">
        <v>0</v>
      </c>
      <c r="BS83" s="4">
        <v>39.1</v>
      </c>
      <c r="BU83" s="4">
        <v>0</v>
      </c>
      <c r="BW83" s="4">
        <v>0</v>
      </c>
      <c r="BX83" s="4">
        <v>0</v>
      </c>
      <c r="BY83" s="4">
        <v>0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</row>
    <row r="84" spans="1:85" s="4" customFormat="1" ht="15" x14ac:dyDescent="0.25">
      <c r="A84" s="4" t="str">
        <f>"16/10"</f>
        <v>16/10</v>
      </c>
      <c r="B84" s="6" t="s">
        <v>84</v>
      </c>
      <c r="C84" s="29" t="str">
        <f>"200"</f>
        <v>200</v>
      </c>
      <c r="D84" s="17">
        <v>1.55</v>
      </c>
      <c r="E84" s="17">
        <v>1.45</v>
      </c>
      <c r="F84" s="17">
        <v>1.45</v>
      </c>
      <c r="G84" s="17">
        <v>0.05</v>
      </c>
      <c r="H84" s="17">
        <v>11.26</v>
      </c>
      <c r="I84" s="17">
        <v>62.405579999999993</v>
      </c>
      <c r="J84" s="1">
        <v>1</v>
      </c>
      <c r="K84" s="1">
        <v>0</v>
      </c>
      <c r="L84" s="1">
        <v>0</v>
      </c>
      <c r="M84" s="1">
        <v>0</v>
      </c>
      <c r="N84" s="1">
        <v>11.26</v>
      </c>
      <c r="O84" s="1">
        <v>0</v>
      </c>
      <c r="P84" s="1">
        <v>0.1</v>
      </c>
      <c r="Q84" s="1">
        <v>0</v>
      </c>
      <c r="R84" s="1">
        <v>0</v>
      </c>
      <c r="S84" s="1">
        <v>0.05</v>
      </c>
      <c r="T84" s="1">
        <v>0.42</v>
      </c>
      <c r="U84" s="1">
        <v>25.1</v>
      </c>
      <c r="V84" s="1">
        <v>64.5</v>
      </c>
      <c r="W84" s="1">
        <v>0.06</v>
      </c>
      <c r="X84" s="1">
        <v>0.04</v>
      </c>
      <c r="Y84" s="1">
        <v>0.4</v>
      </c>
      <c r="Z84" s="1">
        <v>0.26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</v>
      </c>
      <c r="BO84" s="4">
        <v>0</v>
      </c>
      <c r="BP84" s="4">
        <v>0</v>
      </c>
      <c r="BQ84" s="4">
        <v>0</v>
      </c>
      <c r="BR84" s="4">
        <v>0</v>
      </c>
      <c r="BS84" s="4">
        <v>194.3</v>
      </c>
      <c r="BU84" s="4">
        <v>6.67</v>
      </c>
      <c r="BW84" s="4">
        <v>0</v>
      </c>
      <c r="BX84" s="4">
        <v>0</v>
      </c>
      <c r="BY84" s="4">
        <v>0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10</v>
      </c>
      <c r="CG84" s="4">
        <v>0</v>
      </c>
    </row>
    <row r="85" spans="1:85" s="7" customFormat="1" ht="14.25" x14ac:dyDescent="0.2">
      <c r="B85" s="13" t="s">
        <v>85</v>
      </c>
      <c r="C85" s="25">
        <f>C84+C82+C83+C81+C80+C79</f>
        <v>575</v>
      </c>
      <c r="D85" s="18">
        <v>24.76</v>
      </c>
      <c r="E85" s="18">
        <v>14.87</v>
      </c>
      <c r="F85" s="18">
        <v>28.78</v>
      </c>
      <c r="G85" s="18">
        <v>2.72</v>
      </c>
      <c r="H85" s="18">
        <v>83.85</v>
      </c>
      <c r="I85" s="18">
        <v>702.02</v>
      </c>
      <c r="J85" s="19">
        <v>16.43</v>
      </c>
      <c r="K85" s="19">
        <v>0.43</v>
      </c>
      <c r="L85" s="19">
        <v>3.52</v>
      </c>
      <c r="M85" s="19">
        <v>0</v>
      </c>
      <c r="N85" s="19">
        <v>20.53</v>
      </c>
      <c r="O85" s="19">
        <v>63.32</v>
      </c>
      <c r="P85" s="19">
        <v>2.0699999999999998</v>
      </c>
      <c r="Q85" s="19">
        <v>0</v>
      </c>
      <c r="R85" s="19">
        <v>0</v>
      </c>
      <c r="S85" s="19">
        <v>0.74</v>
      </c>
      <c r="T85" s="19">
        <v>6.01</v>
      </c>
      <c r="U85" s="19">
        <v>808.32</v>
      </c>
      <c r="V85" s="19">
        <v>443.73</v>
      </c>
      <c r="W85" s="19">
        <v>0.51</v>
      </c>
      <c r="X85" s="19">
        <v>1.86</v>
      </c>
      <c r="Y85" s="19">
        <v>8.67</v>
      </c>
      <c r="Z85" s="19">
        <v>0.84</v>
      </c>
      <c r="AA85" s="7">
        <v>0</v>
      </c>
      <c r="AB85" s="7">
        <v>0</v>
      </c>
      <c r="AC85" s="7">
        <v>0</v>
      </c>
      <c r="AD85" s="7">
        <v>1595.54</v>
      </c>
      <c r="AE85" s="7">
        <v>988.1</v>
      </c>
      <c r="AF85" s="7">
        <v>433.73</v>
      </c>
      <c r="AG85" s="7">
        <v>768.46</v>
      </c>
      <c r="AH85" s="7">
        <v>349.02</v>
      </c>
      <c r="AI85" s="7">
        <v>1056.3599999999999</v>
      </c>
      <c r="AJ85" s="7">
        <v>843.9</v>
      </c>
      <c r="AK85" s="7">
        <v>1061.31</v>
      </c>
      <c r="AL85" s="7">
        <v>1389.43</v>
      </c>
      <c r="AM85" s="7">
        <v>489.58</v>
      </c>
      <c r="AN85" s="7">
        <v>836.98</v>
      </c>
      <c r="AO85" s="7">
        <v>4279.28</v>
      </c>
      <c r="AP85" s="7">
        <v>243.66</v>
      </c>
      <c r="AQ85" s="7">
        <v>1463.7</v>
      </c>
      <c r="AR85" s="7">
        <v>1102.98</v>
      </c>
      <c r="AS85" s="7">
        <v>775.22</v>
      </c>
      <c r="AT85" s="7">
        <v>414.33</v>
      </c>
      <c r="AU85" s="7">
        <v>0.51</v>
      </c>
      <c r="AV85" s="7">
        <v>0.25</v>
      </c>
      <c r="AW85" s="7">
        <v>0.18</v>
      </c>
      <c r="AX85" s="7">
        <v>0.45</v>
      </c>
      <c r="AY85" s="7">
        <v>0.52</v>
      </c>
      <c r="AZ85" s="7">
        <v>2.0299999999999998</v>
      </c>
      <c r="BA85" s="7">
        <v>0.2</v>
      </c>
      <c r="BB85" s="7">
        <v>5.66</v>
      </c>
      <c r="BC85" s="7">
        <v>0.09</v>
      </c>
      <c r="BD85" s="7">
        <v>1.56</v>
      </c>
      <c r="BE85" s="7">
        <v>0.02</v>
      </c>
      <c r="BF85" s="7">
        <v>0</v>
      </c>
      <c r="BG85" s="7">
        <v>0</v>
      </c>
      <c r="BH85" s="7">
        <v>0.28999999999999998</v>
      </c>
      <c r="BI85" s="7">
        <v>0.55000000000000004</v>
      </c>
      <c r="BJ85" s="7">
        <v>4.87</v>
      </c>
      <c r="BK85" s="7">
        <v>0</v>
      </c>
      <c r="BL85" s="7">
        <v>0</v>
      </c>
      <c r="BM85" s="7">
        <v>1.31</v>
      </c>
      <c r="BN85" s="7">
        <v>0.04</v>
      </c>
      <c r="BO85" s="7">
        <v>0.01</v>
      </c>
      <c r="BP85" s="7">
        <v>0</v>
      </c>
      <c r="BQ85" s="7">
        <v>0</v>
      </c>
      <c r="BR85" s="7">
        <v>0</v>
      </c>
      <c r="BS85" s="7">
        <v>458.35</v>
      </c>
      <c r="BT85" s="7" t="e">
        <f>$I$85/#REF!*100</f>
        <v>#REF!</v>
      </c>
      <c r="BU85" s="7">
        <v>209.83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0</v>
      </c>
      <c r="CC85" s="7">
        <v>0</v>
      </c>
      <c r="CD85" s="7">
        <v>0</v>
      </c>
      <c r="CE85" s="7">
        <v>0</v>
      </c>
      <c r="CF85" s="7">
        <v>13.6</v>
      </c>
      <c r="CG85" s="7">
        <v>1.1599999999999999</v>
      </c>
    </row>
    <row r="86" spans="1:85" s="4" customFormat="1" ht="15" x14ac:dyDescent="0.25">
      <c r="B86" s="12" t="s">
        <v>86</v>
      </c>
      <c r="C86" s="29"/>
      <c r="D86" s="17"/>
      <c r="E86" s="17"/>
      <c r="F86" s="17"/>
      <c r="G86" s="17"/>
      <c r="H86" s="17"/>
      <c r="I86" s="1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85" s="4" customFormat="1" ht="15" x14ac:dyDescent="0.25">
      <c r="A87" s="4" t="str">
        <f>"-"</f>
        <v>-</v>
      </c>
      <c r="B87" s="6" t="s">
        <v>87</v>
      </c>
      <c r="C87" s="29" t="str">
        <f>"200"</f>
        <v>200</v>
      </c>
      <c r="D87" s="17">
        <v>1</v>
      </c>
      <c r="E87" s="17">
        <v>0</v>
      </c>
      <c r="F87" s="17">
        <v>0.2</v>
      </c>
      <c r="G87" s="17">
        <v>0</v>
      </c>
      <c r="H87" s="17">
        <v>20.2</v>
      </c>
      <c r="I87" s="17">
        <v>86.47999999999999</v>
      </c>
      <c r="J87" s="1">
        <v>0</v>
      </c>
      <c r="K87" s="1">
        <v>0</v>
      </c>
      <c r="L87" s="1">
        <v>0</v>
      </c>
      <c r="M87" s="1">
        <v>0</v>
      </c>
      <c r="N87" s="1">
        <v>19.8</v>
      </c>
      <c r="O87" s="1">
        <v>0.4</v>
      </c>
      <c r="P87" s="1">
        <v>0.4</v>
      </c>
      <c r="Q87" s="1">
        <v>0</v>
      </c>
      <c r="R87" s="1">
        <v>0</v>
      </c>
      <c r="S87" s="1">
        <v>1</v>
      </c>
      <c r="T87" s="1">
        <v>0.6</v>
      </c>
      <c r="U87" s="1">
        <v>52</v>
      </c>
      <c r="V87" s="1">
        <v>240</v>
      </c>
      <c r="W87" s="1">
        <v>0.02</v>
      </c>
      <c r="X87" s="1">
        <v>0.2</v>
      </c>
      <c r="Y87" s="1">
        <v>0.4</v>
      </c>
      <c r="Z87" s="1">
        <v>4</v>
      </c>
      <c r="AA87" s="4">
        <v>0.4</v>
      </c>
      <c r="AB87" s="4">
        <v>0</v>
      </c>
      <c r="AC87" s="4">
        <v>0</v>
      </c>
      <c r="AD87" s="4">
        <v>28</v>
      </c>
      <c r="AE87" s="4">
        <v>28</v>
      </c>
      <c r="AF87" s="4">
        <v>4</v>
      </c>
      <c r="AG87" s="4">
        <v>16</v>
      </c>
      <c r="AH87" s="4">
        <v>4</v>
      </c>
      <c r="AI87" s="4">
        <v>14</v>
      </c>
      <c r="AJ87" s="4">
        <v>26</v>
      </c>
      <c r="AK87" s="4">
        <v>16</v>
      </c>
      <c r="AL87" s="4">
        <v>116</v>
      </c>
      <c r="AM87" s="4">
        <v>10</v>
      </c>
      <c r="AN87" s="4">
        <v>22</v>
      </c>
      <c r="AO87" s="4">
        <v>64</v>
      </c>
      <c r="AP87" s="4">
        <v>340</v>
      </c>
      <c r="AQ87" s="4">
        <v>20</v>
      </c>
      <c r="AR87" s="4">
        <v>24</v>
      </c>
      <c r="AS87" s="4">
        <v>10</v>
      </c>
      <c r="AT87" s="4">
        <v>8</v>
      </c>
      <c r="AU87" s="4">
        <v>2.06</v>
      </c>
      <c r="AV87" s="4">
        <v>1.22</v>
      </c>
      <c r="AW87" s="4">
        <v>0.62</v>
      </c>
      <c r="AX87" s="4">
        <v>1.22</v>
      </c>
      <c r="AY87" s="4">
        <v>1.32</v>
      </c>
      <c r="AZ87" s="4">
        <v>9.2200000000000006</v>
      </c>
      <c r="BA87" s="4">
        <v>0.7</v>
      </c>
      <c r="BB87" s="4">
        <v>11.44</v>
      </c>
      <c r="BC87" s="4">
        <v>0.36</v>
      </c>
      <c r="BD87" s="4">
        <v>6.3</v>
      </c>
      <c r="BE87" s="4">
        <v>0.6</v>
      </c>
      <c r="BF87" s="4">
        <v>0</v>
      </c>
      <c r="BG87" s="4">
        <v>0</v>
      </c>
      <c r="BH87" s="4">
        <v>0</v>
      </c>
      <c r="BI87" s="4">
        <v>1.64</v>
      </c>
      <c r="BJ87" s="4">
        <v>14.04</v>
      </c>
      <c r="BK87" s="4">
        <v>0.14000000000000001</v>
      </c>
      <c r="BL87" s="4">
        <v>0</v>
      </c>
      <c r="BM87" s="4">
        <v>1.26</v>
      </c>
      <c r="BN87" s="4">
        <v>0.54</v>
      </c>
      <c r="BO87" s="4">
        <v>1.02</v>
      </c>
      <c r="BP87" s="4">
        <v>0</v>
      </c>
      <c r="BQ87" s="4">
        <v>0</v>
      </c>
      <c r="BR87" s="4">
        <v>0</v>
      </c>
      <c r="BS87" s="4">
        <v>176.2</v>
      </c>
      <c r="BU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</row>
    <row r="88" spans="1:85" s="7" customFormat="1" ht="14.25" x14ac:dyDescent="0.2">
      <c r="B88" s="13" t="s">
        <v>88</v>
      </c>
      <c r="C88" s="25">
        <v>200</v>
      </c>
      <c r="D88" s="18">
        <v>1</v>
      </c>
      <c r="E88" s="18">
        <v>0</v>
      </c>
      <c r="F88" s="18">
        <v>0.2</v>
      </c>
      <c r="G88" s="18">
        <v>0</v>
      </c>
      <c r="H88" s="18">
        <v>20.2</v>
      </c>
      <c r="I88" s="18">
        <v>86.48</v>
      </c>
      <c r="J88" s="19">
        <v>0</v>
      </c>
      <c r="K88" s="19">
        <v>0</v>
      </c>
      <c r="L88" s="19">
        <v>0</v>
      </c>
      <c r="M88" s="19">
        <v>0</v>
      </c>
      <c r="N88" s="19">
        <v>19.8</v>
      </c>
      <c r="O88" s="19">
        <v>0.4</v>
      </c>
      <c r="P88" s="19">
        <v>0.4</v>
      </c>
      <c r="Q88" s="19">
        <v>0</v>
      </c>
      <c r="R88" s="19">
        <v>0</v>
      </c>
      <c r="S88" s="19">
        <v>1</v>
      </c>
      <c r="T88" s="19">
        <v>0.6</v>
      </c>
      <c r="U88" s="19">
        <v>52</v>
      </c>
      <c r="V88" s="19">
        <v>240</v>
      </c>
      <c r="W88" s="19">
        <v>0.02</v>
      </c>
      <c r="X88" s="19">
        <v>0.2</v>
      </c>
      <c r="Y88" s="19">
        <v>0.4</v>
      </c>
      <c r="Z88" s="19">
        <v>4</v>
      </c>
      <c r="AA88" s="7">
        <v>0.4</v>
      </c>
      <c r="AB88" s="7">
        <v>0</v>
      </c>
      <c r="AC88" s="7">
        <v>0</v>
      </c>
      <c r="AD88" s="7">
        <v>28</v>
      </c>
      <c r="AE88" s="7">
        <v>28</v>
      </c>
      <c r="AF88" s="7">
        <v>4</v>
      </c>
      <c r="AG88" s="7">
        <v>16</v>
      </c>
      <c r="AH88" s="7">
        <v>4</v>
      </c>
      <c r="AI88" s="7">
        <v>14</v>
      </c>
      <c r="AJ88" s="7">
        <v>26</v>
      </c>
      <c r="AK88" s="7">
        <v>16</v>
      </c>
      <c r="AL88" s="7">
        <v>116</v>
      </c>
      <c r="AM88" s="7">
        <v>10</v>
      </c>
      <c r="AN88" s="7">
        <v>22</v>
      </c>
      <c r="AO88" s="7">
        <v>64</v>
      </c>
      <c r="AP88" s="7">
        <v>340</v>
      </c>
      <c r="AQ88" s="7">
        <v>20</v>
      </c>
      <c r="AR88" s="7">
        <v>24</v>
      </c>
      <c r="AS88" s="7">
        <v>10</v>
      </c>
      <c r="AT88" s="7">
        <v>8</v>
      </c>
      <c r="AU88" s="7">
        <v>2.06</v>
      </c>
      <c r="AV88" s="7">
        <v>1.22</v>
      </c>
      <c r="AW88" s="7">
        <v>0.62</v>
      </c>
      <c r="AX88" s="7">
        <v>1.22</v>
      </c>
      <c r="AY88" s="7">
        <v>1.32</v>
      </c>
      <c r="AZ88" s="7">
        <v>9.2200000000000006</v>
      </c>
      <c r="BA88" s="7">
        <v>0.7</v>
      </c>
      <c r="BB88" s="7">
        <v>11.44</v>
      </c>
      <c r="BC88" s="7">
        <v>0.36</v>
      </c>
      <c r="BD88" s="7">
        <v>6.3</v>
      </c>
      <c r="BE88" s="7">
        <v>0.6</v>
      </c>
      <c r="BF88" s="7">
        <v>0</v>
      </c>
      <c r="BG88" s="7">
        <v>0</v>
      </c>
      <c r="BH88" s="7">
        <v>0</v>
      </c>
      <c r="BI88" s="7">
        <v>1.64</v>
      </c>
      <c r="BJ88" s="7">
        <v>14.04</v>
      </c>
      <c r="BK88" s="7">
        <v>0.14000000000000001</v>
      </c>
      <c r="BL88" s="7">
        <v>0</v>
      </c>
      <c r="BM88" s="7">
        <v>1.26</v>
      </c>
      <c r="BN88" s="7">
        <v>0.54</v>
      </c>
      <c r="BO88" s="7">
        <v>1.02</v>
      </c>
      <c r="BP88" s="7">
        <v>0</v>
      </c>
      <c r="BQ88" s="7">
        <v>0</v>
      </c>
      <c r="BR88" s="7">
        <v>0</v>
      </c>
      <c r="BS88" s="7">
        <v>176.2</v>
      </c>
      <c r="BT88" s="7" t="e">
        <f>$I$88/#REF!*100</f>
        <v>#REF!</v>
      </c>
      <c r="BU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</row>
    <row r="89" spans="1:85" s="4" customFormat="1" ht="15" x14ac:dyDescent="0.25">
      <c r="B89" s="12" t="s">
        <v>89</v>
      </c>
      <c r="C89" s="29"/>
      <c r="D89" s="17"/>
      <c r="E89" s="17"/>
      <c r="F89" s="17"/>
      <c r="G89" s="17"/>
      <c r="H89" s="17"/>
      <c r="I89" s="1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85" s="4" customFormat="1" ht="15" x14ac:dyDescent="0.25">
      <c r="A90" s="4" t="str">
        <f>"22/1"</f>
        <v>22/1</v>
      </c>
      <c r="B90" s="6" t="s">
        <v>128</v>
      </c>
      <c r="C90" s="29" t="str">
        <f>"80"</f>
        <v>80</v>
      </c>
      <c r="D90" s="17">
        <v>0.6</v>
      </c>
      <c r="E90" s="17">
        <v>0</v>
      </c>
      <c r="F90" s="17">
        <v>3.99</v>
      </c>
      <c r="G90" s="17">
        <v>3.99</v>
      </c>
      <c r="H90" s="17">
        <v>1.86</v>
      </c>
      <c r="I90" s="17">
        <v>47.109383999999999</v>
      </c>
      <c r="J90" s="1">
        <v>0.5</v>
      </c>
      <c r="K90" s="1">
        <v>2.6</v>
      </c>
      <c r="L90" s="1">
        <v>0.5</v>
      </c>
      <c r="M90" s="1">
        <v>0</v>
      </c>
      <c r="N90" s="1">
        <v>1.79</v>
      </c>
      <c r="O90" s="1">
        <v>7.0000000000000007E-2</v>
      </c>
      <c r="P90" s="1">
        <v>0.74</v>
      </c>
      <c r="Q90" s="1">
        <v>0</v>
      </c>
      <c r="R90" s="1">
        <v>0</v>
      </c>
      <c r="S90" s="1">
        <v>7.0000000000000007E-2</v>
      </c>
      <c r="T90" s="1">
        <v>0.76</v>
      </c>
      <c r="U90" s="1">
        <v>157.58000000000001</v>
      </c>
      <c r="V90" s="1">
        <v>105.05</v>
      </c>
      <c r="W90" s="1">
        <v>0.03</v>
      </c>
      <c r="X90" s="1">
        <v>0.15</v>
      </c>
      <c r="Y90" s="1">
        <v>0.23</v>
      </c>
      <c r="Z90" s="1">
        <v>7.45</v>
      </c>
      <c r="AA90" s="4">
        <v>0</v>
      </c>
      <c r="AB90" s="4">
        <v>0</v>
      </c>
      <c r="AC90" s="4">
        <v>0</v>
      </c>
      <c r="AD90" s="4">
        <v>25.38</v>
      </c>
      <c r="AE90" s="4">
        <v>21.18</v>
      </c>
      <c r="AF90" s="4">
        <v>5.14</v>
      </c>
      <c r="AG90" s="4">
        <v>17.510000000000002</v>
      </c>
      <c r="AH90" s="4">
        <v>5.42</v>
      </c>
      <c r="AI90" s="4">
        <v>14.34</v>
      </c>
      <c r="AJ90" s="4">
        <v>20.83</v>
      </c>
      <c r="AK90" s="4">
        <v>34.57</v>
      </c>
      <c r="AL90" s="4">
        <v>41.94</v>
      </c>
      <c r="AM90" s="4">
        <v>8.84</v>
      </c>
      <c r="AN90" s="4">
        <v>21.84</v>
      </c>
      <c r="AO90" s="4">
        <v>109.96</v>
      </c>
      <c r="AP90" s="4">
        <v>149.63</v>
      </c>
      <c r="AQ90" s="4">
        <v>14.58</v>
      </c>
      <c r="AR90" s="4">
        <v>22.27</v>
      </c>
      <c r="AS90" s="4">
        <v>17.309999999999999</v>
      </c>
      <c r="AT90" s="4">
        <v>5.62</v>
      </c>
      <c r="AU90" s="4">
        <v>0.34</v>
      </c>
      <c r="AV90" s="4">
        <v>0.21</v>
      </c>
      <c r="AW90" s="4">
        <v>0.12</v>
      </c>
      <c r="AX90" s="4">
        <v>0.22</v>
      </c>
      <c r="AY90" s="4">
        <v>0.21</v>
      </c>
      <c r="AZ90" s="4">
        <v>0.89</v>
      </c>
      <c r="BA90" s="4">
        <v>0.09</v>
      </c>
      <c r="BB90" s="4">
        <v>0.36</v>
      </c>
      <c r="BC90" s="4">
        <v>0.08</v>
      </c>
      <c r="BD90" s="4">
        <v>0.18</v>
      </c>
      <c r="BE90" s="4">
        <v>0.12</v>
      </c>
      <c r="BF90" s="4">
        <v>0.55000000000000004</v>
      </c>
      <c r="BG90" s="4">
        <v>0</v>
      </c>
      <c r="BH90" s="4">
        <v>0</v>
      </c>
      <c r="BI90" s="4">
        <v>7.0000000000000007E-2</v>
      </c>
      <c r="BJ90" s="4">
        <v>1.03</v>
      </c>
      <c r="BK90" s="4">
        <v>0.02</v>
      </c>
      <c r="BL90" s="4">
        <v>0</v>
      </c>
      <c r="BM90" s="4">
        <v>2.67</v>
      </c>
      <c r="BN90" s="4">
        <v>0.02</v>
      </c>
      <c r="BO90" s="4">
        <v>0.05</v>
      </c>
      <c r="BP90" s="4">
        <v>0</v>
      </c>
      <c r="BQ90" s="4">
        <v>0</v>
      </c>
      <c r="BR90" s="4">
        <v>0</v>
      </c>
      <c r="BS90" s="4">
        <v>72.2</v>
      </c>
      <c r="BU90" s="4">
        <v>7.45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0.4</v>
      </c>
    </row>
    <row r="91" spans="1:85" s="4" customFormat="1" ht="15" x14ac:dyDescent="0.25">
      <c r="A91" s="4" t="str">
        <f>"11/2"</f>
        <v>11/2</v>
      </c>
      <c r="B91" s="6" t="s">
        <v>129</v>
      </c>
      <c r="C91" s="29" t="str">
        <f>"250"</f>
        <v>250</v>
      </c>
      <c r="D91" s="17">
        <v>2.36</v>
      </c>
      <c r="E91" s="17">
        <v>0.26</v>
      </c>
      <c r="F91" s="17">
        <v>6.04</v>
      </c>
      <c r="G91" s="17">
        <v>5.36</v>
      </c>
      <c r="H91" s="17">
        <v>13.91</v>
      </c>
      <c r="I91" s="17">
        <v>124.90581499999999</v>
      </c>
      <c r="J91" s="1">
        <v>1.6</v>
      </c>
      <c r="K91" s="1">
        <v>3.25</v>
      </c>
      <c r="L91" s="1">
        <v>0.9</v>
      </c>
      <c r="M91" s="1">
        <v>0</v>
      </c>
      <c r="N91" s="1">
        <v>3.62</v>
      </c>
      <c r="O91" s="1">
        <v>10.3</v>
      </c>
      <c r="P91" s="1">
        <v>1.92</v>
      </c>
      <c r="Q91" s="1">
        <v>0</v>
      </c>
      <c r="R91" s="1">
        <v>0</v>
      </c>
      <c r="S91" s="1">
        <v>0.45</v>
      </c>
      <c r="T91" s="1">
        <v>3.05</v>
      </c>
      <c r="U91" s="1">
        <v>661.56</v>
      </c>
      <c r="V91" s="1">
        <v>489.6</v>
      </c>
      <c r="W91" s="1">
        <v>7.0000000000000007E-2</v>
      </c>
      <c r="X91" s="1">
        <v>1.01</v>
      </c>
      <c r="Y91" s="1">
        <v>1.78</v>
      </c>
      <c r="Z91" s="1">
        <v>10.52</v>
      </c>
      <c r="AA91" s="4">
        <v>0</v>
      </c>
      <c r="AB91" s="4">
        <v>0</v>
      </c>
      <c r="AC91" s="4">
        <v>0</v>
      </c>
      <c r="AD91" s="4">
        <v>51.59</v>
      </c>
      <c r="AE91" s="4">
        <v>57.51</v>
      </c>
      <c r="AF91" s="4">
        <v>12.06</v>
      </c>
      <c r="AG91" s="4">
        <v>39.76</v>
      </c>
      <c r="AH91" s="4">
        <v>16.760000000000002</v>
      </c>
      <c r="AI91" s="4">
        <v>42.43</v>
      </c>
      <c r="AJ91" s="4">
        <v>58.91</v>
      </c>
      <c r="AK91" s="4">
        <v>132.74</v>
      </c>
      <c r="AL91" s="4">
        <v>95.06</v>
      </c>
      <c r="AM91" s="4">
        <v>16.53</v>
      </c>
      <c r="AN91" s="4">
        <v>40.6</v>
      </c>
      <c r="AO91" s="4">
        <v>229.28</v>
      </c>
      <c r="AP91" s="4">
        <v>2</v>
      </c>
      <c r="AQ91" s="4">
        <v>35.18</v>
      </c>
      <c r="AR91" s="4">
        <v>33.369999999999997</v>
      </c>
      <c r="AS91" s="4">
        <v>32.299999999999997</v>
      </c>
      <c r="AT91" s="4">
        <v>14.1</v>
      </c>
      <c r="AU91" s="4">
        <v>0.01</v>
      </c>
      <c r="AV91" s="4">
        <v>0.01</v>
      </c>
      <c r="AW91" s="4">
        <v>0</v>
      </c>
      <c r="AX91" s="4">
        <v>0.01</v>
      </c>
      <c r="AY91" s="4">
        <v>0.01</v>
      </c>
      <c r="AZ91" s="4">
        <v>0.05</v>
      </c>
      <c r="BA91" s="4">
        <v>0</v>
      </c>
      <c r="BB91" s="4">
        <v>0.38</v>
      </c>
      <c r="BC91" s="4">
        <v>0</v>
      </c>
      <c r="BD91" s="4">
        <v>0.23</v>
      </c>
      <c r="BE91" s="4">
        <v>0.02</v>
      </c>
      <c r="BF91" s="4">
        <v>0.03</v>
      </c>
      <c r="BG91" s="4">
        <v>0</v>
      </c>
      <c r="BH91" s="4">
        <v>0</v>
      </c>
      <c r="BI91" s="4">
        <v>0.01</v>
      </c>
      <c r="BJ91" s="4">
        <v>1.23</v>
      </c>
      <c r="BK91" s="4">
        <v>0</v>
      </c>
      <c r="BL91" s="4">
        <v>0</v>
      </c>
      <c r="BM91" s="4">
        <v>3.03</v>
      </c>
      <c r="BN91" s="4">
        <v>0</v>
      </c>
      <c r="BO91" s="4">
        <v>0.01</v>
      </c>
      <c r="BP91" s="4">
        <v>0</v>
      </c>
      <c r="BQ91" s="4">
        <v>0</v>
      </c>
      <c r="BR91" s="4">
        <v>0</v>
      </c>
      <c r="BS91" s="4">
        <v>290.99</v>
      </c>
      <c r="BU91" s="4">
        <v>169.67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0</v>
      </c>
      <c r="CC91" s="4">
        <v>0</v>
      </c>
      <c r="CD91" s="4">
        <v>0</v>
      </c>
      <c r="CE91" s="4">
        <v>0</v>
      </c>
      <c r="CF91" s="4">
        <v>0</v>
      </c>
      <c r="CG91" s="4">
        <v>1.25</v>
      </c>
    </row>
    <row r="92" spans="1:85" s="4" customFormat="1" ht="15" x14ac:dyDescent="0.25">
      <c r="A92" s="4" t="str">
        <f>"5/9"</f>
        <v>5/9</v>
      </c>
      <c r="B92" s="6" t="s">
        <v>199</v>
      </c>
      <c r="C92" s="29" t="str">
        <f>"90"</f>
        <v>90</v>
      </c>
      <c r="D92" s="17">
        <v>14.92</v>
      </c>
      <c r="E92" s="17">
        <v>14.39</v>
      </c>
      <c r="F92" s="17">
        <v>5.31</v>
      </c>
      <c r="G92" s="17">
        <v>0.08</v>
      </c>
      <c r="H92" s="17">
        <v>6</v>
      </c>
      <c r="I92" s="17">
        <v>132.56887499999999</v>
      </c>
      <c r="J92" s="1">
        <v>2.44</v>
      </c>
      <c r="K92" s="1">
        <v>0.11</v>
      </c>
      <c r="L92" s="1">
        <v>2.44</v>
      </c>
      <c r="M92" s="1">
        <v>0</v>
      </c>
      <c r="N92" s="1">
        <v>0.09</v>
      </c>
      <c r="O92" s="1">
        <v>5.9</v>
      </c>
      <c r="P92" s="1">
        <v>0.24</v>
      </c>
      <c r="Q92" s="1">
        <v>0</v>
      </c>
      <c r="R92" s="1">
        <v>0</v>
      </c>
      <c r="S92" s="1">
        <v>0</v>
      </c>
      <c r="T92" s="1">
        <v>0.28999999999999998</v>
      </c>
      <c r="U92" s="1">
        <v>0</v>
      </c>
      <c r="V92" s="1">
        <v>8.36</v>
      </c>
      <c r="W92" s="1">
        <v>0.01</v>
      </c>
      <c r="X92" s="1">
        <v>0.11</v>
      </c>
      <c r="Y92" s="1">
        <v>0.28000000000000003</v>
      </c>
      <c r="Z92" s="1">
        <v>0</v>
      </c>
      <c r="AA92" s="4">
        <v>0</v>
      </c>
      <c r="AB92" s="4">
        <v>0</v>
      </c>
      <c r="AC92" s="4">
        <v>0</v>
      </c>
      <c r="AD92" s="4">
        <v>49.72</v>
      </c>
      <c r="AE92" s="4">
        <v>21.2</v>
      </c>
      <c r="AF92" s="4">
        <v>12.78</v>
      </c>
      <c r="AG92" s="4">
        <v>19.75</v>
      </c>
      <c r="AH92" s="4">
        <v>8.85</v>
      </c>
      <c r="AI92" s="4">
        <v>29.58</v>
      </c>
      <c r="AJ92" s="4">
        <v>30.95</v>
      </c>
      <c r="AK92" s="4">
        <v>39.93</v>
      </c>
      <c r="AL92" s="4">
        <v>43.09</v>
      </c>
      <c r="AM92" s="4">
        <v>14.02</v>
      </c>
      <c r="AN92" s="4">
        <v>25.27</v>
      </c>
      <c r="AO92" s="4">
        <v>96.14</v>
      </c>
      <c r="AP92" s="4">
        <v>0</v>
      </c>
      <c r="AQ92" s="4">
        <v>26.68</v>
      </c>
      <c r="AR92" s="4">
        <v>26.85</v>
      </c>
      <c r="AS92" s="4">
        <v>23.43</v>
      </c>
      <c r="AT92" s="4">
        <v>10.8</v>
      </c>
      <c r="AU92" s="4">
        <v>0.16</v>
      </c>
      <c r="AV92" s="4">
        <v>0.04</v>
      </c>
      <c r="AW92" s="4">
        <v>0.03</v>
      </c>
      <c r="AX92" s="4">
        <v>0.08</v>
      </c>
      <c r="AY92" s="4">
        <v>0.1</v>
      </c>
      <c r="AZ92" s="4">
        <v>0.34</v>
      </c>
      <c r="BA92" s="4">
        <v>0</v>
      </c>
      <c r="BB92" s="4">
        <v>1.07</v>
      </c>
      <c r="BC92" s="4">
        <v>0</v>
      </c>
      <c r="BD92" s="4">
        <v>0.32</v>
      </c>
      <c r="BE92" s="4">
        <v>0</v>
      </c>
      <c r="BF92" s="4">
        <v>0</v>
      </c>
      <c r="BG92" s="4">
        <v>0</v>
      </c>
      <c r="BH92" s="4">
        <v>0</v>
      </c>
      <c r="BI92" s="4">
        <v>0.12</v>
      </c>
      <c r="BJ92" s="4">
        <v>1</v>
      </c>
      <c r="BK92" s="4">
        <v>0</v>
      </c>
      <c r="BL92" s="4">
        <v>0</v>
      </c>
      <c r="BM92" s="4">
        <v>0.05</v>
      </c>
      <c r="BN92" s="4">
        <v>0</v>
      </c>
      <c r="BO92" s="4">
        <v>0</v>
      </c>
      <c r="BP92" s="4">
        <v>0</v>
      </c>
      <c r="BQ92" s="4">
        <v>0</v>
      </c>
      <c r="BR92" s="4">
        <v>0</v>
      </c>
      <c r="BS92" s="4">
        <v>1.85</v>
      </c>
      <c r="BU92" s="4">
        <v>24.99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0.23</v>
      </c>
    </row>
    <row r="93" spans="1:85" s="4" customFormat="1" ht="15" x14ac:dyDescent="0.25">
      <c r="A93" s="4" t="str">
        <f>"21/4"</f>
        <v>21/4</v>
      </c>
      <c r="B93" s="6" t="s">
        <v>130</v>
      </c>
      <c r="C93" s="29" t="str">
        <f>"150"</f>
        <v>150</v>
      </c>
      <c r="D93" s="17">
        <v>12.2</v>
      </c>
      <c r="E93" s="17">
        <v>0.06</v>
      </c>
      <c r="F93" s="17">
        <v>5.89</v>
      </c>
      <c r="G93" s="17">
        <v>1.26</v>
      </c>
      <c r="H93" s="17">
        <v>28.47</v>
      </c>
      <c r="I93" s="17">
        <v>230.56935599999997</v>
      </c>
      <c r="J93" s="1">
        <v>3.66</v>
      </c>
      <c r="K93" s="1">
        <v>0.17</v>
      </c>
      <c r="L93" s="1">
        <v>3.66</v>
      </c>
      <c r="M93" s="1">
        <v>0</v>
      </c>
      <c r="N93" s="1">
        <v>2.73</v>
      </c>
      <c r="O93" s="1">
        <v>25.74</v>
      </c>
      <c r="P93" s="1">
        <v>6.42</v>
      </c>
      <c r="Q93" s="1">
        <v>0</v>
      </c>
      <c r="R93" s="1">
        <v>0</v>
      </c>
      <c r="S93" s="1">
        <v>0</v>
      </c>
      <c r="T93" s="1">
        <v>3.37</v>
      </c>
      <c r="U93" s="1">
        <v>0</v>
      </c>
      <c r="V93" s="1">
        <v>486.09</v>
      </c>
      <c r="W93" s="1">
        <v>0.08</v>
      </c>
      <c r="X93" s="1">
        <v>1.1100000000000001</v>
      </c>
      <c r="Y93" s="1">
        <v>4.1100000000000003</v>
      </c>
      <c r="Z93" s="1">
        <v>0</v>
      </c>
      <c r="AA93" s="4">
        <v>0</v>
      </c>
      <c r="AB93" s="4">
        <v>0</v>
      </c>
      <c r="AC93" s="4">
        <v>0</v>
      </c>
      <c r="AD93" s="4">
        <v>982.49</v>
      </c>
      <c r="AE93" s="4">
        <v>921.08</v>
      </c>
      <c r="AF93" s="4">
        <v>122.6</v>
      </c>
      <c r="AG93" s="4">
        <v>500.76</v>
      </c>
      <c r="AH93" s="4">
        <v>157</v>
      </c>
      <c r="AI93" s="4">
        <v>601.08000000000004</v>
      </c>
      <c r="AJ93" s="4">
        <v>541.44000000000005</v>
      </c>
      <c r="AK93" s="4">
        <v>958.83</v>
      </c>
      <c r="AL93" s="4">
        <v>1322.85</v>
      </c>
      <c r="AM93" s="4">
        <v>274.88</v>
      </c>
      <c r="AN93" s="4">
        <v>564.28</v>
      </c>
      <c r="AO93" s="4">
        <v>1889.06</v>
      </c>
      <c r="AP93" s="4">
        <v>0</v>
      </c>
      <c r="AQ93" s="4">
        <v>394.24</v>
      </c>
      <c r="AR93" s="4">
        <v>499.48</v>
      </c>
      <c r="AS93" s="4">
        <v>411.58</v>
      </c>
      <c r="AT93" s="4">
        <v>148.76</v>
      </c>
      <c r="AU93" s="4">
        <v>0.18</v>
      </c>
      <c r="AV93" s="4">
        <v>0.08</v>
      </c>
      <c r="AW93" s="4">
        <v>0.04</v>
      </c>
      <c r="AX93" s="4">
        <v>0.1</v>
      </c>
      <c r="AY93" s="4">
        <v>0.11</v>
      </c>
      <c r="AZ93" s="4">
        <v>0.52</v>
      </c>
      <c r="BA93" s="4">
        <v>0</v>
      </c>
      <c r="BB93" s="4">
        <v>1.57</v>
      </c>
      <c r="BC93" s="4">
        <v>0</v>
      </c>
      <c r="BD93" s="4">
        <v>0.47</v>
      </c>
      <c r="BE93" s="4">
        <v>0.01</v>
      </c>
      <c r="BF93" s="4">
        <v>0</v>
      </c>
      <c r="BG93" s="4">
        <v>0</v>
      </c>
      <c r="BH93" s="4">
        <v>0</v>
      </c>
      <c r="BI93" s="4">
        <v>0.15</v>
      </c>
      <c r="BJ93" s="4">
        <v>1.39</v>
      </c>
      <c r="BK93" s="4">
        <v>0</v>
      </c>
      <c r="BL93" s="4">
        <v>0</v>
      </c>
      <c r="BM93" s="4">
        <v>0.64</v>
      </c>
      <c r="BN93" s="4">
        <v>7.0000000000000007E-2</v>
      </c>
      <c r="BO93" s="4">
        <v>0</v>
      </c>
      <c r="BP93" s="4">
        <v>0</v>
      </c>
      <c r="BQ93" s="4">
        <v>0</v>
      </c>
      <c r="BR93" s="4">
        <v>0</v>
      </c>
      <c r="BS93" s="4">
        <v>10.7</v>
      </c>
      <c r="BU93" s="4">
        <v>21.84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1.5</v>
      </c>
    </row>
    <row r="94" spans="1:85" s="4" customFormat="1" ht="15" x14ac:dyDescent="0.25">
      <c r="A94" s="4" t="str">
        <f>"-"</f>
        <v>-</v>
      </c>
      <c r="B94" s="6" t="s">
        <v>93</v>
      </c>
      <c r="C94" s="29" t="str">
        <f>"80"</f>
        <v>80</v>
      </c>
      <c r="D94" s="17">
        <v>5.28</v>
      </c>
      <c r="E94" s="17">
        <v>0</v>
      </c>
      <c r="F94" s="17">
        <v>0.96</v>
      </c>
      <c r="G94" s="17">
        <v>0.96</v>
      </c>
      <c r="H94" s="17">
        <v>26.72</v>
      </c>
      <c r="I94" s="17">
        <v>154.70400000000001</v>
      </c>
      <c r="J94" s="1">
        <v>0.16</v>
      </c>
      <c r="K94" s="1">
        <v>0</v>
      </c>
      <c r="L94" s="1">
        <v>0</v>
      </c>
      <c r="M94" s="1">
        <v>0</v>
      </c>
      <c r="N94" s="1">
        <v>0.96</v>
      </c>
      <c r="O94" s="1">
        <v>25.76</v>
      </c>
      <c r="P94" s="1">
        <v>6.64</v>
      </c>
      <c r="Q94" s="1">
        <v>0</v>
      </c>
      <c r="R94" s="1">
        <v>0</v>
      </c>
      <c r="S94" s="1">
        <v>0.8</v>
      </c>
      <c r="T94" s="1">
        <v>2</v>
      </c>
      <c r="U94" s="1">
        <v>488</v>
      </c>
      <c r="V94" s="1">
        <v>196</v>
      </c>
      <c r="W94" s="1">
        <v>0.06</v>
      </c>
      <c r="X94" s="1">
        <v>0.56000000000000005</v>
      </c>
      <c r="Y94" s="1">
        <v>1.6</v>
      </c>
      <c r="Z94" s="1">
        <v>0</v>
      </c>
      <c r="AA94" s="4">
        <v>0</v>
      </c>
      <c r="AB94" s="4">
        <v>0</v>
      </c>
      <c r="AC94" s="4">
        <v>0</v>
      </c>
      <c r="AD94" s="4">
        <v>341.6</v>
      </c>
      <c r="AE94" s="4">
        <v>178.4</v>
      </c>
      <c r="AF94" s="4">
        <v>74.400000000000006</v>
      </c>
      <c r="AG94" s="4">
        <v>158.4</v>
      </c>
      <c r="AH94" s="4">
        <v>64</v>
      </c>
      <c r="AI94" s="4">
        <v>296.8</v>
      </c>
      <c r="AJ94" s="4">
        <v>237.6</v>
      </c>
      <c r="AK94" s="4">
        <v>232.8</v>
      </c>
      <c r="AL94" s="4">
        <v>371.2</v>
      </c>
      <c r="AM94" s="4">
        <v>99.2</v>
      </c>
      <c r="AN94" s="4">
        <v>248</v>
      </c>
      <c r="AO94" s="4">
        <v>1223.2</v>
      </c>
      <c r="AP94" s="4">
        <v>0</v>
      </c>
      <c r="AQ94" s="4">
        <v>420.8</v>
      </c>
      <c r="AR94" s="4">
        <v>232.8</v>
      </c>
      <c r="AS94" s="4">
        <v>144</v>
      </c>
      <c r="AT94" s="4">
        <v>104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0.11</v>
      </c>
      <c r="BC94" s="4">
        <v>0</v>
      </c>
      <c r="BD94" s="4">
        <v>0.01</v>
      </c>
      <c r="BE94" s="4">
        <v>0.02</v>
      </c>
      <c r="BF94" s="4">
        <v>0</v>
      </c>
      <c r="BG94" s="4">
        <v>0</v>
      </c>
      <c r="BH94" s="4">
        <v>0</v>
      </c>
      <c r="BI94" s="4">
        <v>0.01</v>
      </c>
      <c r="BJ94" s="4">
        <v>0.09</v>
      </c>
      <c r="BK94" s="4">
        <v>0</v>
      </c>
      <c r="BL94" s="4">
        <v>0</v>
      </c>
      <c r="BM94" s="4">
        <v>0.38</v>
      </c>
      <c r="BN94" s="4">
        <v>0.06</v>
      </c>
      <c r="BO94" s="4">
        <v>0</v>
      </c>
      <c r="BP94" s="4">
        <v>0</v>
      </c>
      <c r="BQ94" s="4">
        <v>0</v>
      </c>
      <c r="BR94" s="4">
        <v>0</v>
      </c>
      <c r="BS94" s="4">
        <v>37.6</v>
      </c>
      <c r="BU94" s="4">
        <v>0.67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</row>
    <row r="95" spans="1:85" s="4" customFormat="1" ht="15" x14ac:dyDescent="0.25">
      <c r="A95" s="4" t="str">
        <f>"20/10"</f>
        <v>20/10</v>
      </c>
      <c r="B95" s="6" t="s">
        <v>131</v>
      </c>
      <c r="C95" s="29" t="str">
        <f>"200"</f>
        <v>200</v>
      </c>
      <c r="D95" s="17">
        <v>0.68</v>
      </c>
      <c r="E95" s="17">
        <v>0</v>
      </c>
      <c r="F95" s="17">
        <v>0.28000000000000003</v>
      </c>
      <c r="G95" s="17">
        <v>0.28000000000000003</v>
      </c>
      <c r="H95" s="17">
        <v>29.62</v>
      </c>
      <c r="I95" s="17">
        <v>130.44800000000001</v>
      </c>
      <c r="J95" s="1">
        <v>0.04</v>
      </c>
      <c r="K95" s="1">
        <v>0</v>
      </c>
      <c r="L95" s="1">
        <v>0.04</v>
      </c>
      <c r="M95" s="1">
        <v>0</v>
      </c>
      <c r="N95" s="1">
        <v>28.38</v>
      </c>
      <c r="O95" s="1">
        <v>1.24</v>
      </c>
      <c r="P95" s="1">
        <v>4.6399999999999997</v>
      </c>
      <c r="Q95" s="1">
        <v>0</v>
      </c>
      <c r="R95" s="1">
        <v>0</v>
      </c>
      <c r="S95" s="1">
        <v>1</v>
      </c>
      <c r="T95" s="1">
        <v>0.96</v>
      </c>
      <c r="U95" s="1">
        <v>0</v>
      </c>
      <c r="V95" s="1">
        <v>10.6</v>
      </c>
      <c r="W95" s="1">
        <v>0.06</v>
      </c>
      <c r="X95" s="1">
        <v>0.24</v>
      </c>
      <c r="Y95" s="1">
        <v>0.28000000000000003</v>
      </c>
      <c r="Z95" s="1">
        <v>200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2.82</v>
      </c>
      <c r="BU95" s="4">
        <v>163.33000000000001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20</v>
      </c>
      <c r="CG95" s="4">
        <v>0</v>
      </c>
    </row>
    <row r="96" spans="1:85" s="7" customFormat="1" ht="14.25" x14ac:dyDescent="0.2">
      <c r="B96" s="13" t="s">
        <v>95</v>
      </c>
      <c r="C96" s="25">
        <f>C95+C94+C93+C92+C91+C90</f>
        <v>850</v>
      </c>
      <c r="D96" s="18">
        <v>36.04</v>
      </c>
      <c r="E96" s="18">
        <v>14.71</v>
      </c>
      <c r="F96" s="18">
        <v>22.47</v>
      </c>
      <c r="G96" s="18">
        <v>11.93</v>
      </c>
      <c r="H96" s="18">
        <v>106.58</v>
      </c>
      <c r="I96" s="18">
        <v>820.31</v>
      </c>
      <c r="J96" s="19">
        <v>8.39</v>
      </c>
      <c r="K96" s="19">
        <v>6.13</v>
      </c>
      <c r="L96" s="19">
        <v>7.53</v>
      </c>
      <c r="M96" s="19">
        <v>0</v>
      </c>
      <c r="N96" s="19">
        <v>37.56</v>
      </c>
      <c r="O96" s="19">
        <v>69.02</v>
      </c>
      <c r="P96" s="19">
        <v>20.61</v>
      </c>
      <c r="Q96" s="19">
        <v>0</v>
      </c>
      <c r="R96" s="19">
        <v>0</v>
      </c>
      <c r="S96" s="19">
        <v>2.3199999999999998</v>
      </c>
      <c r="T96" s="19">
        <v>10.43</v>
      </c>
      <c r="U96" s="19">
        <v>1307.1400000000001</v>
      </c>
      <c r="V96" s="19">
        <v>1295.7</v>
      </c>
      <c r="W96" s="19">
        <v>0.31</v>
      </c>
      <c r="X96" s="19">
        <v>3.18</v>
      </c>
      <c r="Y96" s="19">
        <v>8.27</v>
      </c>
      <c r="Z96" s="19">
        <v>217.96</v>
      </c>
      <c r="AA96" s="7">
        <v>0</v>
      </c>
      <c r="AB96" s="7">
        <v>0</v>
      </c>
      <c r="AC96" s="7">
        <v>0</v>
      </c>
      <c r="AD96" s="7">
        <v>1450.77</v>
      </c>
      <c r="AE96" s="7">
        <v>1199.3800000000001</v>
      </c>
      <c r="AF96" s="7">
        <v>226.98</v>
      </c>
      <c r="AG96" s="7">
        <v>736.19</v>
      </c>
      <c r="AH96" s="7">
        <v>252.03</v>
      </c>
      <c r="AI96" s="7">
        <v>984.23</v>
      </c>
      <c r="AJ96" s="7">
        <v>889.72</v>
      </c>
      <c r="AK96" s="7">
        <v>1398.87</v>
      </c>
      <c r="AL96" s="7">
        <v>1874.14</v>
      </c>
      <c r="AM96" s="7">
        <v>413.47</v>
      </c>
      <c r="AN96" s="7">
        <v>899.99</v>
      </c>
      <c r="AO96" s="7">
        <v>3547.65</v>
      </c>
      <c r="AP96" s="7">
        <v>151.62</v>
      </c>
      <c r="AQ96" s="7">
        <v>891.48</v>
      </c>
      <c r="AR96" s="7">
        <v>814.77</v>
      </c>
      <c r="AS96" s="7">
        <v>628.62</v>
      </c>
      <c r="AT96" s="7">
        <v>283.27999999999997</v>
      </c>
      <c r="AU96" s="7">
        <v>0.69</v>
      </c>
      <c r="AV96" s="7">
        <v>0.34</v>
      </c>
      <c r="AW96" s="7">
        <v>0.19</v>
      </c>
      <c r="AX96" s="7">
        <v>0.41</v>
      </c>
      <c r="AY96" s="7">
        <v>0.44</v>
      </c>
      <c r="AZ96" s="7">
        <v>1.8</v>
      </c>
      <c r="BA96" s="7">
        <v>0.09</v>
      </c>
      <c r="BB96" s="7">
        <v>3.49</v>
      </c>
      <c r="BC96" s="7">
        <v>0.08</v>
      </c>
      <c r="BD96" s="7">
        <v>1.21</v>
      </c>
      <c r="BE96" s="7">
        <v>0.16</v>
      </c>
      <c r="BF96" s="7">
        <v>0.57999999999999996</v>
      </c>
      <c r="BG96" s="7">
        <v>0</v>
      </c>
      <c r="BH96" s="7">
        <v>0</v>
      </c>
      <c r="BI96" s="7">
        <v>0.37</v>
      </c>
      <c r="BJ96" s="7">
        <v>4.7300000000000004</v>
      </c>
      <c r="BK96" s="7">
        <v>0.02</v>
      </c>
      <c r="BL96" s="7">
        <v>0</v>
      </c>
      <c r="BM96" s="7">
        <v>6.77</v>
      </c>
      <c r="BN96" s="7">
        <v>0.16</v>
      </c>
      <c r="BO96" s="7">
        <v>0.05</v>
      </c>
      <c r="BP96" s="7">
        <v>0</v>
      </c>
      <c r="BQ96" s="7">
        <v>0</v>
      </c>
      <c r="BR96" s="7">
        <v>0</v>
      </c>
      <c r="BS96" s="7">
        <v>416.16</v>
      </c>
      <c r="BT96" s="7" t="e">
        <f>$I$96/#REF!*100</f>
        <v>#REF!</v>
      </c>
      <c r="BU96" s="7">
        <v>387.94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7">
        <v>0</v>
      </c>
      <c r="CD96" s="7">
        <v>0</v>
      </c>
      <c r="CE96" s="7">
        <v>0</v>
      </c>
      <c r="CF96" s="7">
        <v>20</v>
      </c>
      <c r="CG96" s="7">
        <v>3.38</v>
      </c>
    </row>
    <row r="97" spans="1:85" s="4" customFormat="1" ht="15" x14ac:dyDescent="0.25">
      <c r="B97" s="12" t="s">
        <v>96</v>
      </c>
      <c r="C97" s="29"/>
      <c r="D97" s="17"/>
      <c r="E97" s="17"/>
      <c r="F97" s="17"/>
      <c r="G97" s="17"/>
      <c r="H97" s="17"/>
      <c r="I97" s="1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85" s="4" customFormat="1" ht="15" x14ac:dyDescent="0.25">
      <c r="A98" s="4" t="str">
        <f>"1/10"</f>
        <v>1/10</v>
      </c>
      <c r="B98" s="6" t="s">
        <v>132</v>
      </c>
      <c r="C98" s="29" t="str">
        <f>"200"</f>
        <v>200</v>
      </c>
      <c r="D98" s="17">
        <v>0.28000000000000003</v>
      </c>
      <c r="E98" s="17">
        <v>0</v>
      </c>
      <c r="F98" s="17">
        <v>0.03</v>
      </c>
      <c r="G98" s="17">
        <v>0.03</v>
      </c>
      <c r="H98" s="17">
        <v>17.91</v>
      </c>
      <c r="I98" s="17">
        <v>71.543199999999999</v>
      </c>
      <c r="J98" s="1">
        <v>0</v>
      </c>
      <c r="K98" s="1">
        <v>0</v>
      </c>
      <c r="L98" s="1">
        <v>0</v>
      </c>
      <c r="M98" s="1">
        <v>0</v>
      </c>
      <c r="N98" s="1">
        <v>17.73</v>
      </c>
      <c r="O98" s="1">
        <v>0.18</v>
      </c>
      <c r="P98" s="1">
        <v>0.97</v>
      </c>
      <c r="Q98" s="1">
        <v>0</v>
      </c>
      <c r="R98" s="1">
        <v>0</v>
      </c>
      <c r="S98" s="1">
        <v>0.03</v>
      </c>
      <c r="T98" s="1">
        <v>0.24</v>
      </c>
      <c r="U98" s="1">
        <v>1</v>
      </c>
      <c r="V98" s="1">
        <v>97.42</v>
      </c>
      <c r="W98" s="1">
        <v>0.01</v>
      </c>
      <c r="X98" s="1">
        <v>0.16</v>
      </c>
      <c r="Y98" s="1">
        <v>0.02</v>
      </c>
      <c r="Z98" s="1">
        <v>20.6</v>
      </c>
      <c r="AA98" s="4">
        <v>0</v>
      </c>
      <c r="AB98" s="4">
        <v>0</v>
      </c>
      <c r="AC98" s="4">
        <v>0</v>
      </c>
      <c r="AD98" s="4">
        <v>0.76</v>
      </c>
      <c r="AE98" s="4">
        <v>0.72</v>
      </c>
      <c r="AF98" s="4">
        <v>0.12</v>
      </c>
      <c r="AG98" s="4">
        <v>0.44</v>
      </c>
      <c r="AH98" s="4">
        <v>0.12</v>
      </c>
      <c r="AI98" s="4">
        <v>0.36</v>
      </c>
      <c r="AJ98" s="4">
        <v>0.68</v>
      </c>
      <c r="AK98" s="4">
        <v>0.4</v>
      </c>
      <c r="AL98" s="4">
        <v>3.12</v>
      </c>
      <c r="AM98" s="4">
        <v>0.28000000000000003</v>
      </c>
      <c r="AN98" s="4">
        <v>0.56000000000000005</v>
      </c>
      <c r="AO98" s="4">
        <v>1.68</v>
      </c>
      <c r="AP98" s="4">
        <v>10.8</v>
      </c>
      <c r="AQ98" s="4">
        <v>0.52</v>
      </c>
      <c r="AR98" s="4">
        <v>0.64</v>
      </c>
      <c r="AS98" s="4">
        <v>0.24</v>
      </c>
      <c r="AT98" s="4">
        <v>0.2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0.01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0.02</v>
      </c>
      <c r="BN98" s="4">
        <v>0</v>
      </c>
      <c r="BO98" s="4">
        <v>0</v>
      </c>
      <c r="BP98" s="4">
        <v>0</v>
      </c>
      <c r="BQ98" s="4">
        <v>0</v>
      </c>
      <c r="BR98" s="4">
        <v>0</v>
      </c>
      <c r="BS98" s="4">
        <v>3.45</v>
      </c>
      <c r="BU98" s="4">
        <v>29.37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0</v>
      </c>
      <c r="CD98" s="4">
        <v>0</v>
      </c>
      <c r="CE98" s="4">
        <v>0</v>
      </c>
      <c r="CF98" s="4">
        <v>15</v>
      </c>
      <c r="CG98" s="4">
        <v>0</v>
      </c>
    </row>
    <row r="99" spans="1:85" s="4" customFormat="1" ht="15" x14ac:dyDescent="0.25">
      <c r="A99" s="4" t="str">
        <f>"-"</f>
        <v>-</v>
      </c>
      <c r="B99" s="6" t="s">
        <v>133</v>
      </c>
      <c r="C99" s="29" t="str">
        <f>"60"</f>
        <v>60</v>
      </c>
      <c r="D99" s="17">
        <v>6.48</v>
      </c>
      <c r="E99" s="17">
        <v>0</v>
      </c>
      <c r="F99" s="17">
        <v>0.78</v>
      </c>
      <c r="G99" s="17">
        <v>0.78</v>
      </c>
      <c r="H99" s="17">
        <v>41.34</v>
      </c>
      <c r="I99" s="17">
        <v>206.45399999999998</v>
      </c>
      <c r="J99" s="1">
        <v>0.12</v>
      </c>
      <c r="K99" s="1">
        <v>0</v>
      </c>
      <c r="L99" s="1">
        <v>0</v>
      </c>
      <c r="M99" s="1">
        <v>0</v>
      </c>
      <c r="N99" s="1">
        <v>0.6</v>
      </c>
      <c r="O99" s="1">
        <v>40.74</v>
      </c>
      <c r="P99" s="1">
        <v>2.1</v>
      </c>
      <c r="Q99" s="1">
        <v>0</v>
      </c>
      <c r="R99" s="1">
        <v>0</v>
      </c>
      <c r="S99" s="1">
        <v>0</v>
      </c>
      <c r="T99" s="1">
        <v>0.3</v>
      </c>
      <c r="U99" s="1">
        <v>1.8</v>
      </c>
      <c r="V99" s="1">
        <v>73.2</v>
      </c>
      <c r="W99" s="1">
        <v>0.02</v>
      </c>
      <c r="X99" s="1">
        <v>0.72</v>
      </c>
      <c r="Y99" s="1">
        <v>1.8</v>
      </c>
      <c r="Z99" s="1">
        <v>0</v>
      </c>
      <c r="AA99" s="4">
        <v>0</v>
      </c>
      <c r="AB99" s="4">
        <v>0</v>
      </c>
      <c r="AC99" s="4">
        <v>0</v>
      </c>
      <c r="AD99" s="4">
        <v>483.6</v>
      </c>
      <c r="AE99" s="4">
        <v>150</v>
      </c>
      <c r="AF99" s="4">
        <v>91.8</v>
      </c>
      <c r="AG99" s="4">
        <v>186.6</v>
      </c>
      <c r="AH99" s="4">
        <v>60</v>
      </c>
      <c r="AI99" s="4">
        <v>300</v>
      </c>
      <c r="AJ99" s="4">
        <v>198</v>
      </c>
      <c r="AK99" s="4">
        <v>240</v>
      </c>
      <c r="AL99" s="4">
        <v>204</v>
      </c>
      <c r="AM99" s="4">
        <v>120</v>
      </c>
      <c r="AN99" s="4">
        <v>210</v>
      </c>
      <c r="AO99" s="4">
        <v>1848</v>
      </c>
      <c r="AP99" s="4">
        <v>0</v>
      </c>
      <c r="AQ99" s="4">
        <v>582</v>
      </c>
      <c r="AR99" s="4">
        <v>300</v>
      </c>
      <c r="AS99" s="4">
        <v>150</v>
      </c>
      <c r="AT99" s="4">
        <v>120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0.08</v>
      </c>
      <c r="BC99" s="4">
        <v>0</v>
      </c>
      <c r="BD99" s="4">
        <v>0.01</v>
      </c>
      <c r="BE99" s="4">
        <v>0</v>
      </c>
      <c r="BF99" s="4">
        <v>0</v>
      </c>
      <c r="BG99" s="4">
        <v>0</v>
      </c>
      <c r="BH99" s="4">
        <v>0</v>
      </c>
      <c r="BI99" s="4">
        <v>0.01</v>
      </c>
      <c r="BJ99" s="4">
        <v>0.06</v>
      </c>
      <c r="BK99" s="4">
        <v>0</v>
      </c>
      <c r="BL99" s="4">
        <v>0</v>
      </c>
      <c r="BM99" s="4">
        <v>0.28999999999999998</v>
      </c>
      <c r="BN99" s="4">
        <v>0.02</v>
      </c>
      <c r="BO99" s="4">
        <v>0</v>
      </c>
      <c r="BP99" s="4">
        <v>0</v>
      </c>
      <c r="BQ99" s="4">
        <v>0</v>
      </c>
      <c r="BR99" s="4">
        <v>0</v>
      </c>
      <c r="BS99" s="4">
        <v>8.4</v>
      </c>
      <c r="BU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</row>
    <row r="100" spans="1:85" s="4" customFormat="1" ht="15" x14ac:dyDescent="0.25">
      <c r="A100" s="4" t="str">
        <f>"-"</f>
        <v>-</v>
      </c>
      <c r="B100" s="6" t="s">
        <v>134</v>
      </c>
      <c r="C100" s="29" t="str">
        <f>"180"</f>
        <v>180</v>
      </c>
      <c r="D100" s="17">
        <v>0.72</v>
      </c>
      <c r="E100" s="17">
        <v>0</v>
      </c>
      <c r="F100" s="17">
        <v>0.54</v>
      </c>
      <c r="G100" s="17">
        <v>0.54</v>
      </c>
      <c r="H100" s="17">
        <v>18.54</v>
      </c>
      <c r="I100" s="17">
        <v>91.24199999999999</v>
      </c>
      <c r="J100" s="1">
        <v>0</v>
      </c>
      <c r="K100" s="1">
        <v>0</v>
      </c>
      <c r="L100" s="1">
        <v>0</v>
      </c>
      <c r="M100" s="1">
        <v>0</v>
      </c>
      <c r="N100" s="1">
        <v>17.64</v>
      </c>
      <c r="O100" s="1">
        <v>0.9</v>
      </c>
      <c r="P100" s="1">
        <v>5.04</v>
      </c>
      <c r="Q100" s="1">
        <v>0</v>
      </c>
      <c r="R100" s="1">
        <v>0</v>
      </c>
      <c r="S100" s="1">
        <v>0.9</v>
      </c>
      <c r="T100" s="1">
        <v>1.26</v>
      </c>
      <c r="U100" s="1">
        <v>23.4</v>
      </c>
      <c r="V100" s="1">
        <v>279</v>
      </c>
      <c r="W100" s="1">
        <v>0.05</v>
      </c>
      <c r="X100" s="1">
        <v>0.18</v>
      </c>
      <c r="Y100" s="1">
        <v>0.36</v>
      </c>
      <c r="Z100" s="1">
        <v>9</v>
      </c>
      <c r="AA100" s="4">
        <v>0</v>
      </c>
      <c r="AB100" s="4">
        <v>0</v>
      </c>
      <c r="AC100" s="4">
        <v>0</v>
      </c>
      <c r="AD100" s="4">
        <v>41.4</v>
      </c>
      <c r="AE100" s="4">
        <v>45</v>
      </c>
      <c r="AF100" s="4">
        <v>9</v>
      </c>
      <c r="AG100" s="4">
        <v>50.4</v>
      </c>
      <c r="AH100" s="4">
        <v>9</v>
      </c>
      <c r="AI100" s="4">
        <v>55.8</v>
      </c>
      <c r="AJ100" s="4">
        <v>25.2</v>
      </c>
      <c r="AK100" s="4">
        <v>37.799999999999997</v>
      </c>
      <c r="AL100" s="4">
        <v>252</v>
      </c>
      <c r="AM100" s="4">
        <v>16.2</v>
      </c>
      <c r="AN100" s="4">
        <v>14.4</v>
      </c>
      <c r="AO100" s="4">
        <v>48.6</v>
      </c>
      <c r="AP100" s="4">
        <v>630</v>
      </c>
      <c r="AQ100" s="4">
        <v>12.6</v>
      </c>
      <c r="AR100" s="4">
        <v>28.8</v>
      </c>
      <c r="AS100" s="4">
        <v>21.6</v>
      </c>
      <c r="AT100" s="4">
        <v>5.4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0.36</v>
      </c>
      <c r="BC100" s="4">
        <v>0</v>
      </c>
      <c r="BD100" s="4">
        <v>0.72</v>
      </c>
      <c r="BE100" s="4">
        <v>0.02</v>
      </c>
      <c r="BF100" s="4">
        <v>0</v>
      </c>
      <c r="BG100" s="4">
        <v>0</v>
      </c>
      <c r="BH100" s="4">
        <v>0</v>
      </c>
      <c r="BI100" s="4">
        <v>0</v>
      </c>
      <c r="BJ100" s="4">
        <v>0.65</v>
      </c>
      <c r="BK100" s="4">
        <v>0</v>
      </c>
      <c r="BL100" s="4">
        <v>0</v>
      </c>
      <c r="BM100" s="4">
        <v>1.64</v>
      </c>
      <c r="BN100" s="4">
        <v>0.22</v>
      </c>
      <c r="BO100" s="4">
        <v>0</v>
      </c>
      <c r="BP100" s="4">
        <v>0</v>
      </c>
      <c r="BQ100" s="4">
        <v>0</v>
      </c>
      <c r="BR100" s="4">
        <v>0</v>
      </c>
      <c r="BS100" s="4">
        <v>153</v>
      </c>
      <c r="BU100" s="4">
        <v>3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</row>
    <row r="101" spans="1:85" s="7" customFormat="1" ht="14.25" x14ac:dyDescent="0.2">
      <c r="B101" s="13" t="s">
        <v>100</v>
      </c>
      <c r="C101" s="25">
        <f>C100+C99+C98</f>
        <v>440</v>
      </c>
      <c r="D101" s="18">
        <v>7.48</v>
      </c>
      <c r="E101" s="18">
        <v>0</v>
      </c>
      <c r="F101" s="18">
        <v>1.35</v>
      </c>
      <c r="G101" s="18">
        <v>1.35</v>
      </c>
      <c r="H101" s="18">
        <v>77.790000000000006</v>
      </c>
      <c r="I101" s="18">
        <v>369.24</v>
      </c>
      <c r="J101" s="19">
        <v>0.12</v>
      </c>
      <c r="K101" s="19">
        <v>0</v>
      </c>
      <c r="L101" s="19">
        <v>0</v>
      </c>
      <c r="M101" s="19">
        <v>0</v>
      </c>
      <c r="N101" s="19">
        <v>35.97</v>
      </c>
      <c r="O101" s="19">
        <v>41.82</v>
      </c>
      <c r="P101" s="19">
        <v>8.11</v>
      </c>
      <c r="Q101" s="19">
        <v>0</v>
      </c>
      <c r="R101" s="19">
        <v>0</v>
      </c>
      <c r="S101" s="19">
        <v>0.93</v>
      </c>
      <c r="T101" s="19">
        <v>1.8</v>
      </c>
      <c r="U101" s="19">
        <v>26.2</v>
      </c>
      <c r="V101" s="19">
        <v>449.62</v>
      </c>
      <c r="W101" s="19">
        <v>0.09</v>
      </c>
      <c r="X101" s="19">
        <v>1.06</v>
      </c>
      <c r="Y101" s="19">
        <v>2.1800000000000002</v>
      </c>
      <c r="Z101" s="19">
        <v>29.6</v>
      </c>
      <c r="AA101" s="7">
        <v>0</v>
      </c>
      <c r="AB101" s="7">
        <v>0</v>
      </c>
      <c r="AC101" s="7">
        <v>0</v>
      </c>
      <c r="AD101" s="7">
        <v>525.76</v>
      </c>
      <c r="AE101" s="7">
        <v>195.72</v>
      </c>
      <c r="AF101" s="7">
        <v>100.92</v>
      </c>
      <c r="AG101" s="7">
        <v>237.44</v>
      </c>
      <c r="AH101" s="7">
        <v>69.12</v>
      </c>
      <c r="AI101" s="7">
        <v>356.16</v>
      </c>
      <c r="AJ101" s="7">
        <v>223.88</v>
      </c>
      <c r="AK101" s="7">
        <v>278.2</v>
      </c>
      <c r="AL101" s="7">
        <v>459.12</v>
      </c>
      <c r="AM101" s="7">
        <v>136.47999999999999</v>
      </c>
      <c r="AN101" s="7">
        <v>224.96</v>
      </c>
      <c r="AO101" s="7">
        <v>1898.28</v>
      </c>
      <c r="AP101" s="7">
        <v>640.79999999999995</v>
      </c>
      <c r="AQ101" s="7">
        <v>595.12</v>
      </c>
      <c r="AR101" s="7">
        <v>329.44</v>
      </c>
      <c r="AS101" s="7">
        <v>171.84</v>
      </c>
      <c r="AT101" s="7">
        <v>125.6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0.01</v>
      </c>
      <c r="BB101" s="7">
        <v>0.44</v>
      </c>
      <c r="BC101" s="7">
        <v>0</v>
      </c>
      <c r="BD101" s="7">
        <v>0.73</v>
      </c>
      <c r="BE101" s="7">
        <v>0.02</v>
      </c>
      <c r="BF101" s="7">
        <v>0</v>
      </c>
      <c r="BG101" s="7">
        <v>0</v>
      </c>
      <c r="BH101" s="7">
        <v>0</v>
      </c>
      <c r="BI101" s="7">
        <v>0.01</v>
      </c>
      <c r="BJ101" s="7">
        <v>0.71</v>
      </c>
      <c r="BK101" s="7">
        <v>0</v>
      </c>
      <c r="BL101" s="7">
        <v>0</v>
      </c>
      <c r="BM101" s="7">
        <v>1.95</v>
      </c>
      <c r="BN101" s="7">
        <v>0.23</v>
      </c>
      <c r="BO101" s="7">
        <v>0</v>
      </c>
      <c r="BP101" s="7">
        <v>0</v>
      </c>
      <c r="BQ101" s="7">
        <v>0</v>
      </c>
      <c r="BR101" s="7">
        <v>0</v>
      </c>
      <c r="BS101" s="7">
        <v>164.85</v>
      </c>
      <c r="BT101" s="7" t="e">
        <f>$I$101/#REF!*100</f>
        <v>#REF!</v>
      </c>
      <c r="BU101" s="7">
        <v>32.369999999999997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15</v>
      </c>
      <c r="CG101" s="7">
        <v>0</v>
      </c>
    </row>
    <row r="102" spans="1:85" s="4" customFormat="1" ht="15" x14ac:dyDescent="0.25">
      <c r="B102" s="12" t="s">
        <v>101</v>
      </c>
      <c r="C102" s="29"/>
      <c r="D102" s="17"/>
      <c r="E102" s="17"/>
      <c r="F102" s="17"/>
      <c r="G102" s="17"/>
      <c r="H102" s="17"/>
      <c r="I102" s="1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85" s="4" customFormat="1" ht="15" x14ac:dyDescent="0.25">
      <c r="A103" s="4" t="str">
        <f>"23/1"</f>
        <v>23/1</v>
      </c>
      <c r="B103" s="6" t="s">
        <v>102</v>
      </c>
      <c r="C103" s="29" t="str">
        <f>"80"</f>
        <v>80</v>
      </c>
      <c r="D103" s="17">
        <v>0.82</v>
      </c>
      <c r="E103" s="17">
        <v>0</v>
      </c>
      <c r="F103" s="17">
        <v>4.07</v>
      </c>
      <c r="G103" s="17">
        <v>4.07</v>
      </c>
      <c r="H103" s="17">
        <v>2.83</v>
      </c>
      <c r="I103" s="17">
        <v>54.557383999999985</v>
      </c>
      <c r="J103" s="1">
        <v>0.5</v>
      </c>
      <c r="K103" s="1">
        <v>2.6</v>
      </c>
      <c r="L103" s="1">
        <v>0.5</v>
      </c>
      <c r="M103" s="1">
        <v>0</v>
      </c>
      <c r="N103" s="1">
        <v>2.61</v>
      </c>
      <c r="O103" s="1">
        <v>0.22</v>
      </c>
      <c r="P103" s="1">
        <v>1.04</v>
      </c>
      <c r="Q103" s="1">
        <v>0</v>
      </c>
      <c r="R103" s="1">
        <v>0</v>
      </c>
      <c r="S103" s="1">
        <v>0.6</v>
      </c>
      <c r="T103" s="1">
        <v>0.91</v>
      </c>
      <c r="U103" s="1">
        <v>153.93</v>
      </c>
      <c r="V103" s="1">
        <v>216.03</v>
      </c>
      <c r="W103" s="1">
        <v>0.03</v>
      </c>
      <c r="X103" s="1">
        <v>0.37</v>
      </c>
      <c r="Y103" s="1">
        <v>0.53</v>
      </c>
      <c r="Z103" s="1">
        <v>18.62</v>
      </c>
      <c r="AA103" s="4">
        <v>0</v>
      </c>
      <c r="AB103" s="4">
        <v>0</v>
      </c>
      <c r="AC103" s="4">
        <v>0</v>
      </c>
      <c r="AD103" s="4">
        <v>29.85</v>
      </c>
      <c r="AE103" s="4">
        <v>31.61</v>
      </c>
      <c r="AF103" s="4">
        <v>5.89</v>
      </c>
      <c r="AG103" s="4">
        <v>23.47</v>
      </c>
      <c r="AH103" s="4">
        <v>7.65</v>
      </c>
      <c r="AI103" s="4">
        <v>20.29</v>
      </c>
      <c r="AJ103" s="4">
        <v>21.57</v>
      </c>
      <c r="AK103" s="4">
        <v>18.18</v>
      </c>
      <c r="AL103" s="4">
        <v>105.24</v>
      </c>
      <c r="AM103" s="4">
        <v>13.31</v>
      </c>
      <c r="AN103" s="4">
        <v>15.88</v>
      </c>
      <c r="AO103" s="4">
        <v>388.52</v>
      </c>
      <c r="AP103" s="4">
        <v>201.76</v>
      </c>
      <c r="AQ103" s="4">
        <v>16.07</v>
      </c>
      <c r="AR103" s="4">
        <v>21.53</v>
      </c>
      <c r="AS103" s="4">
        <v>20.29</v>
      </c>
      <c r="AT103" s="4">
        <v>4.13</v>
      </c>
      <c r="AU103" s="4">
        <v>0.11</v>
      </c>
      <c r="AV103" s="4">
        <v>0.05</v>
      </c>
      <c r="AW103" s="4">
        <v>0.03</v>
      </c>
      <c r="AX103" s="4">
        <v>0.06</v>
      </c>
      <c r="AY103" s="4">
        <v>7.0000000000000007E-2</v>
      </c>
      <c r="AZ103" s="4">
        <v>0.33</v>
      </c>
      <c r="BA103" s="4">
        <v>0.14000000000000001</v>
      </c>
      <c r="BB103" s="4">
        <v>0.27</v>
      </c>
      <c r="BC103" s="4">
        <v>0.08</v>
      </c>
      <c r="BD103" s="4">
        <v>0.17</v>
      </c>
      <c r="BE103" s="4">
        <v>0.01</v>
      </c>
      <c r="BF103" s="4">
        <v>0.03</v>
      </c>
      <c r="BG103" s="4">
        <v>0</v>
      </c>
      <c r="BH103" s="4">
        <v>0</v>
      </c>
      <c r="BI103" s="4">
        <v>0.06</v>
      </c>
      <c r="BJ103" s="4">
        <v>0.96</v>
      </c>
      <c r="BK103" s="4">
        <v>0.02</v>
      </c>
      <c r="BL103" s="4">
        <v>0</v>
      </c>
      <c r="BM103" s="4">
        <v>2.3199999999999998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69.92</v>
      </c>
      <c r="BU103" s="4">
        <v>99.31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0.4</v>
      </c>
    </row>
    <row r="104" spans="1:85" s="4" customFormat="1" ht="15" x14ac:dyDescent="0.25">
      <c r="A104" s="4" t="str">
        <f>"13/8"</f>
        <v>13/8</v>
      </c>
      <c r="B104" s="6" t="s">
        <v>135</v>
      </c>
      <c r="C104" s="29" t="str">
        <f>"90"</f>
        <v>90</v>
      </c>
      <c r="D104" s="17">
        <v>20.11</v>
      </c>
      <c r="E104" s="17">
        <v>20.11</v>
      </c>
      <c r="F104" s="17">
        <v>19.600000000000001</v>
      </c>
      <c r="G104" s="17">
        <v>2.25</v>
      </c>
      <c r="H104" s="17">
        <v>0.37</v>
      </c>
      <c r="I104" s="17">
        <v>258.25635</v>
      </c>
      <c r="J104" s="1">
        <v>8.0299999999999994</v>
      </c>
      <c r="K104" s="1">
        <v>1.46</v>
      </c>
      <c r="L104" s="1">
        <v>0</v>
      </c>
      <c r="M104" s="1">
        <v>0</v>
      </c>
      <c r="N104" s="1">
        <v>0.37</v>
      </c>
      <c r="O104" s="1">
        <v>0</v>
      </c>
      <c r="P104" s="1">
        <v>0</v>
      </c>
      <c r="Q104" s="1">
        <v>0</v>
      </c>
      <c r="R104" s="1">
        <v>0</v>
      </c>
      <c r="S104" s="1">
        <v>0.01</v>
      </c>
      <c r="T104" s="1">
        <v>1.92</v>
      </c>
      <c r="U104" s="1">
        <v>421.8</v>
      </c>
      <c r="V104" s="1">
        <v>359.99</v>
      </c>
      <c r="W104" s="1">
        <v>0.17</v>
      </c>
      <c r="X104" s="1">
        <v>5.03</v>
      </c>
      <c r="Y104" s="1">
        <v>8.83</v>
      </c>
      <c r="Z104" s="1">
        <v>0.1</v>
      </c>
      <c r="AA104" s="4">
        <v>0</v>
      </c>
      <c r="AB104" s="4">
        <v>0</v>
      </c>
      <c r="AC104" s="4">
        <v>0</v>
      </c>
      <c r="AD104" s="4">
        <v>1579.74</v>
      </c>
      <c r="AE104" s="4">
        <v>1698.37</v>
      </c>
      <c r="AF104" s="4">
        <v>475.61</v>
      </c>
      <c r="AG104" s="4">
        <v>858.28</v>
      </c>
      <c r="AH104" s="4">
        <v>224.46</v>
      </c>
      <c r="AI104" s="4">
        <v>849.72</v>
      </c>
      <c r="AJ104" s="4">
        <v>1160.78</v>
      </c>
      <c r="AK104" s="4">
        <v>1114.78</v>
      </c>
      <c r="AL104" s="4">
        <v>1893.28</v>
      </c>
      <c r="AM104" s="4">
        <v>758.86</v>
      </c>
      <c r="AN104" s="4">
        <v>1001.52</v>
      </c>
      <c r="AO104" s="4">
        <v>3284.56</v>
      </c>
      <c r="AP104" s="4">
        <v>311.47000000000003</v>
      </c>
      <c r="AQ104" s="4">
        <v>732.18</v>
      </c>
      <c r="AR104" s="4">
        <v>833.73</v>
      </c>
      <c r="AS104" s="4">
        <v>703.28</v>
      </c>
      <c r="AT104" s="4">
        <v>276.83999999999997</v>
      </c>
      <c r="AU104" s="4">
        <v>0.01</v>
      </c>
      <c r="AV104" s="4">
        <v>0.01</v>
      </c>
      <c r="AW104" s="4">
        <v>0</v>
      </c>
      <c r="AX104" s="4">
        <v>0.01</v>
      </c>
      <c r="AY104" s="4">
        <v>0.01</v>
      </c>
      <c r="AZ104" s="4">
        <v>0.04</v>
      </c>
      <c r="BA104" s="4">
        <v>0</v>
      </c>
      <c r="BB104" s="4">
        <v>0.19</v>
      </c>
      <c r="BC104" s="4">
        <v>0</v>
      </c>
      <c r="BD104" s="4">
        <v>0.12</v>
      </c>
      <c r="BE104" s="4">
        <v>0.01</v>
      </c>
      <c r="BF104" s="4">
        <v>0.02</v>
      </c>
      <c r="BG104" s="4">
        <v>0</v>
      </c>
      <c r="BH104" s="4">
        <v>0</v>
      </c>
      <c r="BI104" s="4">
        <v>0.01</v>
      </c>
      <c r="BJ104" s="4">
        <v>0.6</v>
      </c>
      <c r="BK104" s="4">
        <v>0</v>
      </c>
      <c r="BL104" s="4">
        <v>0</v>
      </c>
      <c r="BM104" s="4">
        <v>1.33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75.900000000000006</v>
      </c>
      <c r="BU104" s="4">
        <v>1.71</v>
      </c>
      <c r="BW104" s="4">
        <v>0</v>
      </c>
      <c r="BX104" s="4">
        <v>0</v>
      </c>
      <c r="BY104" s="4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0.9</v>
      </c>
    </row>
    <row r="105" spans="1:85" s="4" customFormat="1" ht="15" x14ac:dyDescent="0.25">
      <c r="A105" s="4" t="str">
        <f>"3/3"</f>
        <v>3/3</v>
      </c>
      <c r="B105" s="6" t="s">
        <v>136</v>
      </c>
      <c r="C105" s="29" t="str">
        <f>"150"</f>
        <v>150</v>
      </c>
      <c r="D105" s="17">
        <v>3.08</v>
      </c>
      <c r="E105" s="17">
        <v>0.62</v>
      </c>
      <c r="F105" s="17">
        <v>4.0999999999999996</v>
      </c>
      <c r="G105" s="17">
        <v>0.53</v>
      </c>
      <c r="H105" s="17">
        <v>20.66</v>
      </c>
      <c r="I105" s="17">
        <v>137.42105205999999</v>
      </c>
      <c r="J105" s="1">
        <v>2.83</v>
      </c>
      <c r="K105" s="1">
        <v>0.11</v>
      </c>
      <c r="L105" s="1">
        <v>0.34</v>
      </c>
      <c r="M105" s="1">
        <v>0</v>
      </c>
      <c r="N105" s="1">
        <v>2.5099999999999998</v>
      </c>
      <c r="O105" s="1">
        <v>18.149999999999999</v>
      </c>
      <c r="P105" s="1">
        <v>1.69</v>
      </c>
      <c r="Q105" s="1">
        <v>0</v>
      </c>
      <c r="R105" s="1">
        <v>0</v>
      </c>
      <c r="S105" s="1">
        <v>0.28999999999999998</v>
      </c>
      <c r="T105" s="1">
        <v>2.67</v>
      </c>
      <c r="U105" s="1">
        <v>394.5</v>
      </c>
      <c r="V105" s="1">
        <v>691.89</v>
      </c>
      <c r="W105" s="1">
        <v>0.1</v>
      </c>
      <c r="X105" s="1">
        <v>1.4</v>
      </c>
      <c r="Y105" s="1">
        <v>2.56</v>
      </c>
      <c r="Z105" s="1">
        <v>10.74</v>
      </c>
      <c r="AA105" s="4">
        <v>0</v>
      </c>
      <c r="AB105" s="4">
        <v>0</v>
      </c>
      <c r="AC105" s="4">
        <v>0</v>
      </c>
      <c r="AD105" s="4">
        <v>66.209999999999994</v>
      </c>
      <c r="AE105" s="4">
        <v>77.260000000000005</v>
      </c>
      <c r="AF105" s="4">
        <v>13.32</v>
      </c>
      <c r="AG105" s="4">
        <v>52.29</v>
      </c>
      <c r="AH105" s="4">
        <v>27.04</v>
      </c>
      <c r="AI105" s="4">
        <v>53.3</v>
      </c>
      <c r="AJ105" s="4">
        <v>74.33</v>
      </c>
      <c r="AK105" s="4">
        <v>201.33</v>
      </c>
      <c r="AL105" s="4">
        <v>90.74</v>
      </c>
      <c r="AM105" s="4">
        <v>19.190000000000001</v>
      </c>
      <c r="AN105" s="4">
        <v>52.49</v>
      </c>
      <c r="AO105" s="4">
        <v>282.02</v>
      </c>
      <c r="AP105" s="4">
        <v>1.6</v>
      </c>
      <c r="AQ105" s="4">
        <v>39.86</v>
      </c>
      <c r="AR105" s="4">
        <v>36.409999999999997</v>
      </c>
      <c r="AS105" s="4">
        <v>39.53</v>
      </c>
      <c r="AT105" s="4">
        <v>16.760000000000002</v>
      </c>
      <c r="AU105" s="4">
        <v>0.13</v>
      </c>
      <c r="AV105" s="4">
        <v>0.06</v>
      </c>
      <c r="AW105" s="4">
        <v>0.03</v>
      </c>
      <c r="AX105" s="4">
        <v>7.0000000000000007E-2</v>
      </c>
      <c r="AY105" s="4">
        <v>0.08</v>
      </c>
      <c r="AZ105" s="4">
        <v>0.39</v>
      </c>
      <c r="BA105" s="4">
        <v>0</v>
      </c>
      <c r="BB105" s="4">
        <v>1.1000000000000001</v>
      </c>
      <c r="BC105" s="4">
        <v>0</v>
      </c>
      <c r="BD105" s="4">
        <v>0.35</v>
      </c>
      <c r="BE105" s="4">
        <v>0</v>
      </c>
      <c r="BF105" s="4">
        <v>0</v>
      </c>
      <c r="BG105" s="4">
        <v>0</v>
      </c>
      <c r="BH105" s="4">
        <v>7.0000000000000007E-2</v>
      </c>
      <c r="BI105" s="4">
        <v>0.12</v>
      </c>
      <c r="BJ105" s="4">
        <v>1.04</v>
      </c>
      <c r="BK105" s="4">
        <v>0</v>
      </c>
      <c r="BL105" s="4">
        <v>0</v>
      </c>
      <c r="BM105" s="4">
        <v>0.16</v>
      </c>
      <c r="BN105" s="4">
        <v>0.01</v>
      </c>
      <c r="BO105" s="4">
        <v>0</v>
      </c>
      <c r="BP105" s="4">
        <v>0</v>
      </c>
      <c r="BQ105" s="4">
        <v>0</v>
      </c>
      <c r="BR105" s="4">
        <v>0</v>
      </c>
      <c r="BS105" s="4">
        <v>123.59</v>
      </c>
      <c r="BU105" s="4">
        <v>20.21</v>
      </c>
      <c r="BW105" s="4">
        <v>0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1</v>
      </c>
    </row>
    <row r="106" spans="1:85" s="4" customFormat="1" ht="15" x14ac:dyDescent="0.25">
      <c r="A106" s="4" t="str">
        <f>"-"</f>
        <v>-</v>
      </c>
      <c r="B106" s="6" t="s">
        <v>83</v>
      </c>
      <c r="C106" s="29" t="str">
        <f>"50"</f>
        <v>50</v>
      </c>
      <c r="D106" s="17">
        <v>3.31</v>
      </c>
      <c r="E106" s="17">
        <v>0</v>
      </c>
      <c r="F106" s="17">
        <v>0.33</v>
      </c>
      <c r="G106" s="17">
        <v>0.33</v>
      </c>
      <c r="H106" s="17">
        <v>23.35</v>
      </c>
      <c r="I106" s="17">
        <v>112.40049999999999</v>
      </c>
      <c r="J106" s="1">
        <v>0.1</v>
      </c>
      <c r="K106" s="1">
        <v>0</v>
      </c>
      <c r="L106" s="1">
        <v>0</v>
      </c>
      <c r="M106" s="1">
        <v>0</v>
      </c>
      <c r="N106" s="1">
        <v>0.55000000000000004</v>
      </c>
      <c r="O106" s="1">
        <v>22.8</v>
      </c>
      <c r="P106" s="1">
        <v>0.1</v>
      </c>
      <c r="Q106" s="1">
        <v>0</v>
      </c>
      <c r="R106" s="1">
        <v>0</v>
      </c>
      <c r="S106" s="1">
        <v>0.15</v>
      </c>
      <c r="T106" s="1">
        <v>0.9</v>
      </c>
      <c r="U106" s="1">
        <v>122.85</v>
      </c>
      <c r="V106" s="1">
        <v>41.23</v>
      </c>
      <c r="W106" s="1">
        <v>0.02</v>
      </c>
      <c r="X106" s="1">
        <v>0.68</v>
      </c>
      <c r="Y106" s="1">
        <v>1.55</v>
      </c>
      <c r="Z106" s="1">
        <v>0</v>
      </c>
      <c r="AA106" s="4">
        <v>0</v>
      </c>
      <c r="AB106" s="4">
        <v>0</v>
      </c>
      <c r="AC106" s="4">
        <v>0</v>
      </c>
      <c r="AD106" s="4">
        <v>254.48</v>
      </c>
      <c r="AE106" s="4">
        <v>84.39</v>
      </c>
      <c r="AF106" s="4">
        <v>50.03</v>
      </c>
      <c r="AG106" s="4">
        <v>100.05</v>
      </c>
      <c r="AH106" s="4">
        <v>37.85</v>
      </c>
      <c r="AI106" s="4">
        <v>180.96</v>
      </c>
      <c r="AJ106" s="4">
        <v>112.23</v>
      </c>
      <c r="AK106" s="4">
        <v>156.6</v>
      </c>
      <c r="AL106" s="4">
        <v>129.19999999999999</v>
      </c>
      <c r="AM106" s="4">
        <v>67.86</v>
      </c>
      <c r="AN106" s="4">
        <v>120.06</v>
      </c>
      <c r="AO106" s="4">
        <v>1003.98</v>
      </c>
      <c r="AP106" s="4">
        <v>117.45</v>
      </c>
      <c r="AQ106" s="4">
        <v>327.12</v>
      </c>
      <c r="AR106" s="4">
        <v>142.25</v>
      </c>
      <c r="AS106" s="4">
        <v>94.4</v>
      </c>
      <c r="AT106" s="4">
        <v>74.819999999999993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7.0000000000000007E-2</v>
      </c>
      <c r="BB106" s="4">
        <v>0.04</v>
      </c>
      <c r="BC106" s="4">
        <v>0.04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0.03</v>
      </c>
      <c r="BK106" s="4">
        <v>0</v>
      </c>
      <c r="BL106" s="4">
        <v>0</v>
      </c>
      <c r="BM106" s="4">
        <v>0.14000000000000001</v>
      </c>
      <c r="BN106" s="4">
        <v>0.01</v>
      </c>
      <c r="BO106" s="4">
        <v>0</v>
      </c>
      <c r="BP106" s="4">
        <v>0</v>
      </c>
      <c r="BQ106" s="4">
        <v>0</v>
      </c>
      <c r="BR106" s="4">
        <v>0</v>
      </c>
      <c r="BS106" s="4">
        <v>19.55</v>
      </c>
      <c r="BU106" s="4">
        <v>0</v>
      </c>
      <c r="BW106" s="4">
        <v>0</v>
      </c>
      <c r="BX106" s="4">
        <v>0</v>
      </c>
      <c r="BY106" s="4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</row>
    <row r="107" spans="1:85" s="4" customFormat="1" ht="15" x14ac:dyDescent="0.25">
      <c r="A107" s="4" t="str">
        <f>"15/10"</f>
        <v>15/10</v>
      </c>
      <c r="B107" s="6" t="s">
        <v>105</v>
      </c>
      <c r="C107" s="29" t="str">
        <f>"200"</f>
        <v>200</v>
      </c>
      <c r="D107" s="17">
        <v>0.08</v>
      </c>
      <c r="E107" s="17">
        <v>0</v>
      </c>
      <c r="F107" s="17">
        <v>0.01</v>
      </c>
      <c r="G107" s="17">
        <v>0.01</v>
      </c>
      <c r="H107" s="17">
        <v>9</v>
      </c>
      <c r="I107" s="17">
        <v>35.682173658536591</v>
      </c>
      <c r="J107" s="1">
        <v>0</v>
      </c>
      <c r="K107" s="1">
        <v>0</v>
      </c>
      <c r="L107" s="1">
        <v>0</v>
      </c>
      <c r="M107" s="1">
        <v>0</v>
      </c>
      <c r="N107" s="1">
        <v>9</v>
      </c>
      <c r="O107" s="1">
        <v>0</v>
      </c>
      <c r="P107" s="1">
        <v>0.11</v>
      </c>
      <c r="Q107" s="1">
        <v>0</v>
      </c>
      <c r="R107" s="1">
        <v>0</v>
      </c>
      <c r="S107" s="1">
        <v>0.28000000000000003</v>
      </c>
      <c r="T107" s="1">
        <v>0.04</v>
      </c>
      <c r="U107" s="1">
        <v>0.63</v>
      </c>
      <c r="V107" s="1">
        <v>7.25</v>
      </c>
      <c r="W107" s="1">
        <v>0</v>
      </c>
      <c r="X107" s="1">
        <v>0</v>
      </c>
      <c r="Y107" s="1">
        <v>0.01</v>
      </c>
      <c r="Z107" s="1">
        <v>0.78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199.43</v>
      </c>
      <c r="BU107" s="4">
        <v>7.0000000000000007E-2</v>
      </c>
      <c r="BW107" s="4">
        <v>0</v>
      </c>
      <c r="BX107" s="4">
        <v>0</v>
      </c>
      <c r="BY107" s="4">
        <v>0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9.76</v>
      </c>
      <c r="CG107" s="4">
        <v>0</v>
      </c>
    </row>
    <row r="108" spans="1:85" s="7" customFormat="1" ht="14.25" x14ac:dyDescent="0.2">
      <c r="B108" s="13" t="s">
        <v>106</v>
      </c>
      <c r="C108" s="25">
        <f>C107+C106+C105+C104</f>
        <v>490</v>
      </c>
      <c r="D108" s="18">
        <v>27.39</v>
      </c>
      <c r="E108" s="18">
        <v>20.73</v>
      </c>
      <c r="F108" s="18">
        <v>28.1</v>
      </c>
      <c r="G108" s="18">
        <v>7.19</v>
      </c>
      <c r="H108" s="18">
        <v>56.21</v>
      </c>
      <c r="I108" s="18">
        <v>598.32000000000005</v>
      </c>
      <c r="J108" s="19">
        <v>11.45</v>
      </c>
      <c r="K108" s="19">
        <v>4.17</v>
      </c>
      <c r="L108" s="19">
        <v>0.84</v>
      </c>
      <c r="M108" s="19">
        <v>0</v>
      </c>
      <c r="N108" s="19">
        <v>15.03</v>
      </c>
      <c r="O108" s="19">
        <v>41.18</v>
      </c>
      <c r="P108" s="19">
        <v>2.95</v>
      </c>
      <c r="Q108" s="19">
        <v>0</v>
      </c>
      <c r="R108" s="19">
        <v>0</v>
      </c>
      <c r="S108" s="19">
        <v>1.32</v>
      </c>
      <c r="T108" s="19">
        <v>6.44</v>
      </c>
      <c r="U108" s="19">
        <v>1093.71</v>
      </c>
      <c r="V108" s="19">
        <v>1316.39</v>
      </c>
      <c r="W108" s="19">
        <v>0.33</v>
      </c>
      <c r="X108" s="19">
        <v>7.49</v>
      </c>
      <c r="Y108" s="19">
        <v>13.48</v>
      </c>
      <c r="Z108" s="19">
        <v>30.25</v>
      </c>
      <c r="AA108" s="7">
        <v>0</v>
      </c>
      <c r="AB108" s="7">
        <v>0</v>
      </c>
      <c r="AC108" s="7">
        <v>0</v>
      </c>
      <c r="AD108" s="7">
        <v>1930.27</v>
      </c>
      <c r="AE108" s="7">
        <v>1891.63</v>
      </c>
      <c r="AF108" s="7">
        <v>544.84</v>
      </c>
      <c r="AG108" s="7">
        <v>1034.0899999999999</v>
      </c>
      <c r="AH108" s="7">
        <v>297</v>
      </c>
      <c r="AI108" s="7">
        <v>1104.27</v>
      </c>
      <c r="AJ108" s="7">
        <v>1368.91</v>
      </c>
      <c r="AK108" s="7">
        <v>1490.89</v>
      </c>
      <c r="AL108" s="7">
        <v>2218.46</v>
      </c>
      <c r="AM108" s="7">
        <v>859.22</v>
      </c>
      <c r="AN108" s="7">
        <v>1189.95</v>
      </c>
      <c r="AO108" s="7">
        <v>4959.07</v>
      </c>
      <c r="AP108" s="7">
        <v>632.28</v>
      </c>
      <c r="AQ108" s="7">
        <v>1115.23</v>
      </c>
      <c r="AR108" s="7">
        <v>1033.9100000000001</v>
      </c>
      <c r="AS108" s="7">
        <v>857.49</v>
      </c>
      <c r="AT108" s="7">
        <v>372.55</v>
      </c>
      <c r="AU108" s="7">
        <v>0.25</v>
      </c>
      <c r="AV108" s="7">
        <v>0.12</v>
      </c>
      <c r="AW108" s="7">
        <v>0.06</v>
      </c>
      <c r="AX108" s="7">
        <v>0.14000000000000001</v>
      </c>
      <c r="AY108" s="7">
        <v>0.16</v>
      </c>
      <c r="AZ108" s="7">
        <v>0.76</v>
      </c>
      <c r="BA108" s="7">
        <v>0.22</v>
      </c>
      <c r="BB108" s="7">
        <v>1.6</v>
      </c>
      <c r="BC108" s="7">
        <v>0.11</v>
      </c>
      <c r="BD108" s="7">
        <v>0.64</v>
      </c>
      <c r="BE108" s="7">
        <v>0.03</v>
      </c>
      <c r="BF108" s="7">
        <v>0.04</v>
      </c>
      <c r="BG108" s="7">
        <v>0</v>
      </c>
      <c r="BH108" s="7">
        <v>0.08</v>
      </c>
      <c r="BI108" s="7">
        <v>0.19</v>
      </c>
      <c r="BJ108" s="7">
        <v>2.63</v>
      </c>
      <c r="BK108" s="7">
        <v>0.02</v>
      </c>
      <c r="BL108" s="7">
        <v>0</v>
      </c>
      <c r="BM108" s="7">
        <v>3.95</v>
      </c>
      <c r="BN108" s="7">
        <v>0.02</v>
      </c>
      <c r="BO108" s="7">
        <v>0.01</v>
      </c>
      <c r="BP108" s="7">
        <v>0</v>
      </c>
      <c r="BQ108" s="7">
        <v>0</v>
      </c>
      <c r="BR108" s="7">
        <v>0</v>
      </c>
      <c r="BS108" s="7">
        <v>488.4</v>
      </c>
      <c r="BT108" s="7" t="e">
        <f>$I$108/#REF!*100</f>
        <v>#REF!</v>
      </c>
      <c r="BU108" s="7">
        <v>121.29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9.76</v>
      </c>
      <c r="CG108" s="7">
        <v>2.2999999999999998</v>
      </c>
    </row>
    <row r="109" spans="1:85" s="4" customFormat="1" ht="15" x14ac:dyDescent="0.25">
      <c r="B109" s="12" t="s">
        <v>107</v>
      </c>
      <c r="C109" s="29"/>
      <c r="D109" s="17"/>
      <c r="E109" s="17"/>
      <c r="F109" s="17"/>
      <c r="G109" s="17"/>
      <c r="H109" s="17"/>
      <c r="I109" s="1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85" s="4" customFormat="1" ht="15" x14ac:dyDescent="0.25">
      <c r="A110" s="4" t="str">
        <f>"-"</f>
        <v>-</v>
      </c>
      <c r="B110" s="6" t="s">
        <v>108</v>
      </c>
      <c r="C110" s="29" t="str">
        <f>"200"</f>
        <v>200</v>
      </c>
      <c r="D110" s="17">
        <v>6</v>
      </c>
      <c r="E110" s="17">
        <v>6</v>
      </c>
      <c r="F110" s="17">
        <v>0.1</v>
      </c>
      <c r="G110" s="17">
        <v>0</v>
      </c>
      <c r="H110" s="17">
        <v>8</v>
      </c>
      <c r="I110" s="17">
        <v>60.4</v>
      </c>
      <c r="J110" s="1">
        <v>0</v>
      </c>
      <c r="K110" s="1">
        <v>0</v>
      </c>
      <c r="L110" s="1">
        <v>0</v>
      </c>
      <c r="M110" s="1">
        <v>0</v>
      </c>
      <c r="N110" s="1">
        <v>8</v>
      </c>
      <c r="O110" s="1">
        <v>0</v>
      </c>
      <c r="P110" s="1">
        <v>0</v>
      </c>
      <c r="Q110" s="1">
        <v>0</v>
      </c>
      <c r="R110" s="1">
        <v>0</v>
      </c>
      <c r="S110" s="1">
        <v>1.7</v>
      </c>
      <c r="T110" s="1">
        <v>1.4</v>
      </c>
      <c r="U110" s="1">
        <v>0</v>
      </c>
      <c r="V110" s="1">
        <v>304</v>
      </c>
      <c r="W110" s="1">
        <v>0.34</v>
      </c>
      <c r="X110" s="1">
        <v>0.2</v>
      </c>
      <c r="Y110" s="1">
        <v>1.8</v>
      </c>
      <c r="Z110" s="1">
        <v>1.4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182.8</v>
      </c>
      <c r="BU110" s="4">
        <v>0</v>
      </c>
      <c r="BW110" s="4">
        <v>0</v>
      </c>
      <c r="BX110" s="4">
        <v>0</v>
      </c>
      <c r="BY110" s="4">
        <v>0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</row>
    <row r="111" spans="1:85" s="7" customFormat="1" ht="14.25" x14ac:dyDescent="0.2">
      <c r="B111" s="13" t="s">
        <v>109</v>
      </c>
      <c r="C111" s="25">
        <v>200</v>
      </c>
      <c r="D111" s="18">
        <v>6</v>
      </c>
      <c r="E111" s="18">
        <v>6</v>
      </c>
      <c r="F111" s="18">
        <v>0.1</v>
      </c>
      <c r="G111" s="18">
        <v>0</v>
      </c>
      <c r="H111" s="18">
        <v>8</v>
      </c>
      <c r="I111" s="18">
        <v>60.4</v>
      </c>
      <c r="J111" s="19">
        <v>0</v>
      </c>
      <c r="K111" s="19">
        <v>0</v>
      </c>
      <c r="L111" s="19">
        <v>0</v>
      </c>
      <c r="M111" s="19">
        <v>0</v>
      </c>
      <c r="N111" s="19">
        <v>8</v>
      </c>
      <c r="O111" s="19">
        <v>0</v>
      </c>
      <c r="P111" s="19">
        <v>0</v>
      </c>
      <c r="Q111" s="19">
        <v>0</v>
      </c>
      <c r="R111" s="19">
        <v>0</v>
      </c>
      <c r="S111" s="19">
        <v>1.7</v>
      </c>
      <c r="T111" s="19">
        <v>1.4</v>
      </c>
      <c r="U111" s="19">
        <v>0</v>
      </c>
      <c r="V111" s="19">
        <v>304</v>
      </c>
      <c r="W111" s="19">
        <v>0.34</v>
      </c>
      <c r="X111" s="19">
        <v>0.2</v>
      </c>
      <c r="Y111" s="19">
        <v>1.8</v>
      </c>
      <c r="Z111" s="19">
        <v>1.4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182.8</v>
      </c>
      <c r="BT111" s="7" t="e">
        <f>$I$111/#REF!*100</f>
        <v>#REF!</v>
      </c>
      <c r="BU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</row>
    <row r="112" spans="1:85" s="7" customFormat="1" ht="14.25" x14ac:dyDescent="0.2">
      <c r="B112" s="13" t="s">
        <v>110</v>
      </c>
      <c r="C112" s="25">
        <f>C111+C108+C101+C96+C88+C85</f>
        <v>2755</v>
      </c>
      <c r="D112" s="18">
        <v>102.67</v>
      </c>
      <c r="E112" s="18">
        <v>56.3</v>
      </c>
      <c r="F112" s="18">
        <v>81.010000000000005</v>
      </c>
      <c r="G112" s="18">
        <v>23.18</v>
      </c>
      <c r="H112" s="18">
        <v>352.63</v>
      </c>
      <c r="I112" s="18">
        <v>2636.77</v>
      </c>
      <c r="J112" s="19">
        <v>36.409999999999997</v>
      </c>
      <c r="K112" s="19">
        <v>10.73</v>
      </c>
      <c r="L112" s="19">
        <v>11.9</v>
      </c>
      <c r="M112" s="19">
        <v>0</v>
      </c>
      <c r="N112" s="19">
        <v>136.9</v>
      </c>
      <c r="O112" s="19">
        <v>215.74</v>
      </c>
      <c r="P112" s="19">
        <v>34.14</v>
      </c>
      <c r="Q112" s="19">
        <v>0</v>
      </c>
      <c r="R112" s="19">
        <v>0</v>
      </c>
      <c r="S112" s="19">
        <v>8.01</v>
      </c>
      <c r="T112" s="19">
        <v>26.68</v>
      </c>
      <c r="U112" s="19">
        <v>3287.37</v>
      </c>
      <c r="V112" s="19">
        <v>4049.44</v>
      </c>
      <c r="W112" s="19">
        <v>1.59</v>
      </c>
      <c r="X112" s="19">
        <v>14</v>
      </c>
      <c r="Y112" s="19">
        <v>34.799999999999997</v>
      </c>
      <c r="Z112" s="19">
        <v>284.05</v>
      </c>
      <c r="AA112" s="7">
        <v>0.4</v>
      </c>
      <c r="AB112" s="7">
        <v>0</v>
      </c>
      <c r="AC112" s="7">
        <v>0</v>
      </c>
      <c r="AD112" s="7">
        <v>5530.34</v>
      </c>
      <c r="AE112" s="7">
        <v>4302.83</v>
      </c>
      <c r="AF112" s="7">
        <v>1310.48</v>
      </c>
      <c r="AG112" s="7">
        <v>2792.19</v>
      </c>
      <c r="AH112" s="7">
        <v>971.16</v>
      </c>
      <c r="AI112" s="7">
        <v>3515.02</v>
      </c>
      <c r="AJ112" s="7">
        <v>3352.41</v>
      </c>
      <c r="AK112" s="7">
        <v>4245.26</v>
      </c>
      <c r="AL112" s="7">
        <v>6057.15</v>
      </c>
      <c r="AM112" s="7">
        <v>1908.75</v>
      </c>
      <c r="AN112" s="7">
        <v>3173.88</v>
      </c>
      <c r="AO112" s="7">
        <v>14748.29</v>
      </c>
      <c r="AP112" s="7">
        <v>2008.36</v>
      </c>
      <c r="AQ112" s="7">
        <v>4085.53</v>
      </c>
      <c r="AR112" s="7">
        <v>3305.11</v>
      </c>
      <c r="AS112" s="7">
        <v>2443.17</v>
      </c>
      <c r="AT112" s="7">
        <v>1203.76</v>
      </c>
      <c r="AU112" s="7">
        <v>3.51</v>
      </c>
      <c r="AV112" s="7">
        <v>1.92</v>
      </c>
      <c r="AW112" s="7">
        <v>1.06</v>
      </c>
      <c r="AX112" s="7">
        <v>2.21</v>
      </c>
      <c r="AY112" s="7">
        <v>2.4300000000000002</v>
      </c>
      <c r="AZ112" s="7">
        <v>13.81</v>
      </c>
      <c r="BA112" s="7">
        <v>1.22</v>
      </c>
      <c r="BB112" s="7">
        <v>22.64</v>
      </c>
      <c r="BC112" s="7">
        <v>0.65</v>
      </c>
      <c r="BD112" s="7">
        <v>10.44</v>
      </c>
      <c r="BE112" s="7">
        <v>0.82</v>
      </c>
      <c r="BF112" s="7">
        <v>0.62</v>
      </c>
      <c r="BG112" s="7">
        <v>0</v>
      </c>
      <c r="BH112" s="7">
        <v>0.37</v>
      </c>
      <c r="BI112" s="7">
        <v>2.76</v>
      </c>
      <c r="BJ112" s="7">
        <v>26.98</v>
      </c>
      <c r="BK112" s="7">
        <v>0.18</v>
      </c>
      <c r="BL112" s="7">
        <v>0</v>
      </c>
      <c r="BM112" s="7">
        <v>15.23</v>
      </c>
      <c r="BN112" s="7">
        <v>1</v>
      </c>
      <c r="BO112" s="7">
        <v>1.0900000000000001</v>
      </c>
      <c r="BP112" s="7">
        <v>0</v>
      </c>
      <c r="BQ112" s="7">
        <v>0</v>
      </c>
      <c r="BR112" s="7">
        <v>0</v>
      </c>
      <c r="BS112" s="7">
        <v>1886.76</v>
      </c>
      <c r="BU112" s="7">
        <v>751.44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58.36</v>
      </c>
      <c r="CG112" s="7">
        <v>6.83</v>
      </c>
    </row>
    <row r="113" spans="1:85" s="4" customFormat="1" ht="15" x14ac:dyDescent="0.25">
      <c r="B113" s="12" t="s">
        <v>137</v>
      </c>
      <c r="C113" s="29"/>
      <c r="D113" s="17"/>
      <c r="E113" s="17"/>
      <c r="F113" s="17"/>
      <c r="G113" s="17"/>
      <c r="H113" s="17"/>
      <c r="I113" s="1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85" s="4" customFormat="1" ht="15" x14ac:dyDescent="0.25">
      <c r="B114" s="12" t="s">
        <v>78</v>
      </c>
      <c r="C114" s="29"/>
      <c r="D114" s="17"/>
      <c r="E114" s="17"/>
      <c r="F114" s="17"/>
      <c r="G114" s="17"/>
      <c r="H114" s="17"/>
      <c r="I114" s="1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85" s="4" customFormat="1" ht="15" x14ac:dyDescent="0.25">
      <c r="A115" s="4" t="str">
        <f>"9/5"</f>
        <v>9/5</v>
      </c>
      <c r="B115" s="6" t="s">
        <v>138</v>
      </c>
      <c r="C115" s="29" t="str">
        <f>"100"</f>
        <v>100</v>
      </c>
      <c r="D115" s="17">
        <v>16.899999999999999</v>
      </c>
      <c r="E115" s="17">
        <v>16.260000000000002</v>
      </c>
      <c r="F115" s="17">
        <v>9.6</v>
      </c>
      <c r="G115" s="17">
        <v>1.01</v>
      </c>
      <c r="H115" s="17">
        <v>13.2</v>
      </c>
      <c r="I115" s="17">
        <v>209.23245750000001</v>
      </c>
      <c r="J115" s="1">
        <v>5.28</v>
      </c>
      <c r="K115" s="1">
        <v>0.65</v>
      </c>
      <c r="L115" s="1">
        <v>0</v>
      </c>
      <c r="M115" s="1">
        <v>0</v>
      </c>
      <c r="N115" s="1">
        <v>8.9700000000000006</v>
      </c>
      <c r="O115" s="1">
        <v>4.2300000000000004</v>
      </c>
      <c r="P115" s="1">
        <v>0.22</v>
      </c>
      <c r="Q115" s="1">
        <v>0</v>
      </c>
      <c r="R115" s="1">
        <v>0</v>
      </c>
      <c r="S115" s="1">
        <v>1.1200000000000001</v>
      </c>
      <c r="T115" s="1">
        <v>1.01</v>
      </c>
      <c r="U115" s="1">
        <v>39.64</v>
      </c>
      <c r="V115" s="1">
        <v>107.52</v>
      </c>
      <c r="W115" s="1">
        <v>0.23</v>
      </c>
      <c r="X115" s="1">
        <v>0.41</v>
      </c>
      <c r="Y115" s="1">
        <v>3.94</v>
      </c>
      <c r="Z115" s="1">
        <v>0.23</v>
      </c>
      <c r="AA115" s="4">
        <v>0</v>
      </c>
      <c r="AB115" s="4">
        <v>0</v>
      </c>
      <c r="AC115" s="4">
        <v>0</v>
      </c>
      <c r="AD115" s="4">
        <v>93.19</v>
      </c>
      <c r="AE115" s="4">
        <v>51.92</v>
      </c>
      <c r="AF115" s="4">
        <v>25.8</v>
      </c>
      <c r="AG115" s="4">
        <v>43.75</v>
      </c>
      <c r="AH115" s="4">
        <v>15.08</v>
      </c>
      <c r="AI115" s="4">
        <v>59.24</v>
      </c>
      <c r="AJ115" s="4">
        <v>47.98</v>
      </c>
      <c r="AK115" s="4">
        <v>61.59</v>
      </c>
      <c r="AL115" s="4">
        <v>70.17</v>
      </c>
      <c r="AM115" s="4">
        <v>26.76</v>
      </c>
      <c r="AN115" s="4">
        <v>38.35</v>
      </c>
      <c r="AO115" s="4">
        <v>264.97000000000003</v>
      </c>
      <c r="AP115" s="4">
        <v>0.53</v>
      </c>
      <c r="AQ115" s="4">
        <v>79.27</v>
      </c>
      <c r="AR115" s="4">
        <v>67.989999999999995</v>
      </c>
      <c r="AS115" s="4">
        <v>35.92</v>
      </c>
      <c r="AT115" s="4">
        <v>25.29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0.06</v>
      </c>
      <c r="BC115" s="4">
        <v>0</v>
      </c>
      <c r="BD115" s="4">
        <v>0.04</v>
      </c>
      <c r="BE115" s="4">
        <v>0</v>
      </c>
      <c r="BF115" s="4">
        <v>0.01</v>
      </c>
      <c r="BG115" s="4">
        <v>0</v>
      </c>
      <c r="BH115" s="4">
        <v>0</v>
      </c>
      <c r="BI115" s="4">
        <v>0</v>
      </c>
      <c r="BJ115" s="4">
        <v>0.23</v>
      </c>
      <c r="BK115" s="4">
        <v>0</v>
      </c>
      <c r="BL115" s="4">
        <v>0</v>
      </c>
      <c r="BM115" s="4">
        <v>0.56000000000000005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77.709999999999994</v>
      </c>
      <c r="BU115" s="4">
        <v>60.73</v>
      </c>
      <c r="BW115" s="4">
        <v>0</v>
      </c>
      <c r="BX115" s="4">
        <v>0</v>
      </c>
      <c r="BY115" s="4">
        <v>0</v>
      </c>
      <c r="BZ115" s="4">
        <v>0</v>
      </c>
      <c r="CA115" s="4">
        <v>0</v>
      </c>
      <c r="CB115" s="4">
        <v>0</v>
      </c>
      <c r="CC115" s="4">
        <v>0</v>
      </c>
      <c r="CD115" s="4">
        <v>0</v>
      </c>
      <c r="CE115" s="4">
        <v>0</v>
      </c>
      <c r="CF115" s="4">
        <v>6.5</v>
      </c>
      <c r="CG115" s="4">
        <v>0</v>
      </c>
    </row>
    <row r="116" spans="1:85" s="4" customFormat="1" ht="15" x14ac:dyDescent="0.25">
      <c r="A116" s="4" t="str">
        <f>"4/4"</f>
        <v>4/4</v>
      </c>
      <c r="B116" s="6" t="s">
        <v>139</v>
      </c>
      <c r="C116" s="29" t="str">
        <f>"150"</f>
        <v>150</v>
      </c>
      <c r="D116" s="17">
        <v>3.34</v>
      </c>
      <c r="E116" s="17">
        <v>2.5</v>
      </c>
      <c r="F116" s="17">
        <v>4.45</v>
      </c>
      <c r="G116" s="17">
        <v>0.15</v>
      </c>
      <c r="H116" s="17">
        <v>16.46</v>
      </c>
      <c r="I116" s="17">
        <v>120.065442</v>
      </c>
      <c r="J116" s="1">
        <v>3.17</v>
      </c>
      <c r="K116" s="1">
        <v>7.0000000000000007E-2</v>
      </c>
      <c r="L116" s="1">
        <v>0</v>
      </c>
      <c r="M116" s="1">
        <v>0</v>
      </c>
      <c r="N116" s="1">
        <v>6.51</v>
      </c>
      <c r="O116" s="1">
        <v>9.9499999999999993</v>
      </c>
      <c r="P116" s="1">
        <v>0.41</v>
      </c>
      <c r="Q116" s="1">
        <v>0</v>
      </c>
      <c r="R116" s="1">
        <v>0</v>
      </c>
      <c r="S116" s="1">
        <v>0.09</v>
      </c>
      <c r="T116" s="1">
        <v>1.35</v>
      </c>
      <c r="U116" s="1">
        <v>277.29000000000002</v>
      </c>
      <c r="V116" s="1">
        <v>123.97</v>
      </c>
      <c r="W116" s="1">
        <v>0.11</v>
      </c>
      <c r="X116" s="1">
        <v>0.26</v>
      </c>
      <c r="Y116" s="1">
        <v>1.19</v>
      </c>
      <c r="Z116" s="1">
        <v>0.44</v>
      </c>
      <c r="AA116" s="4">
        <v>0</v>
      </c>
      <c r="AB116" s="4">
        <v>0</v>
      </c>
      <c r="AC116" s="4">
        <v>0</v>
      </c>
      <c r="AD116" s="4">
        <v>89.64</v>
      </c>
      <c r="AE116" s="4">
        <v>38.01</v>
      </c>
      <c r="AF116" s="4">
        <v>23.05</v>
      </c>
      <c r="AG116" s="4">
        <v>35.21</v>
      </c>
      <c r="AH116" s="4">
        <v>15.32</v>
      </c>
      <c r="AI116" s="4">
        <v>53.39</v>
      </c>
      <c r="AJ116" s="4">
        <v>56.08</v>
      </c>
      <c r="AK116" s="4">
        <v>72.69</v>
      </c>
      <c r="AL116" s="4">
        <v>78.069999999999993</v>
      </c>
      <c r="AM116" s="4">
        <v>24.99</v>
      </c>
      <c r="AN116" s="4">
        <v>45.86</v>
      </c>
      <c r="AO116" s="4">
        <v>173.38</v>
      </c>
      <c r="AP116" s="4">
        <v>0.96</v>
      </c>
      <c r="AQ116" s="4">
        <v>47.94</v>
      </c>
      <c r="AR116" s="4">
        <v>48.12</v>
      </c>
      <c r="AS116" s="4">
        <v>42.1</v>
      </c>
      <c r="AT116" s="4">
        <v>19.62</v>
      </c>
      <c r="AU116" s="4">
        <v>0.08</v>
      </c>
      <c r="AV116" s="4">
        <v>0.04</v>
      </c>
      <c r="AW116" s="4">
        <v>0.02</v>
      </c>
      <c r="AX116" s="4">
        <v>0.04</v>
      </c>
      <c r="AY116" s="4">
        <v>0.05</v>
      </c>
      <c r="AZ116" s="4">
        <v>0.24</v>
      </c>
      <c r="BA116" s="4">
        <v>0</v>
      </c>
      <c r="BB116" s="4">
        <v>0.64</v>
      </c>
      <c r="BC116" s="4">
        <v>0</v>
      </c>
      <c r="BD116" s="4">
        <v>0.2</v>
      </c>
      <c r="BE116" s="4">
        <v>0</v>
      </c>
      <c r="BF116" s="4">
        <v>0</v>
      </c>
      <c r="BG116" s="4">
        <v>0</v>
      </c>
      <c r="BH116" s="4">
        <v>0.04</v>
      </c>
      <c r="BI116" s="4">
        <v>7.0000000000000007E-2</v>
      </c>
      <c r="BJ116" s="4">
        <v>0.55000000000000004</v>
      </c>
      <c r="BK116" s="4">
        <v>0</v>
      </c>
      <c r="BL116" s="4">
        <v>0</v>
      </c>
      <c r="BM116" s="4">
        <v>0.06</v>
      </c>
      <c r="BN116" s="4">
        <v>0</v>
      </c>
      <c r="BO116" s="4">
        <v>0</v>
      </c>
      <c r="BP116" s="4">
        <v>0</v>
      </c>
      <c r="BQ116" s="4">
        <v>0</v>
      </c>
      <c r="BR116" s="4">
        <v>0</v>
      </c>
      <c r="BS116" s="4">
        <v>138.44</v>
      </c>
      <c r="BU116" s="4">
        <v>19.8</v>
      </c>
      <c r="BW116" s="4">
        <v>0</v>
      </c>
      <c r="BX116" s="4">
        <v>0</v>
      </c>
      <c r="BY116" s="4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3</v>
      </c>
      <c r="CG116" s="4">
        <v>0.6</v>
      </c>
    </row>
    <row r="117" spans="1:85" s="4" customFormat="1" ht="15" x14ac:dyDescent="0.25">
      <c r="A117" s="4" t="str">
        <f>""</f>
        <v/>
      </c>
      <c r="B117" s="6" t="s">
        <v>80</v>
      </c>
      <c r="C117" s="29" t="str">
        <f>"10"</f>
        <v>10</v>
      </c>
      <c r="D117" s="17">
        <v>0.08</v>
      </c>
      <c r="E117" s="17">
        <v>0.08</v>
      </c>
      <c r="F117" s="17">
        <v>7.25</v>
      </c>
      <c r="G117" s="17">
        <v>0</v>
      </c>
      <c r="H117" s="17">
        <v>0.13</v>
      </c>
      <c r="I117" s="17">
        <v>66.063999999999993</v>
      </c>
      <c r="J117" s="1">
        <v>4.71</v>
      </c>
      <c r="K117" s="1">
        <v>0.22</v>
      </c>
      <c r="L117" s="1">
        <v>0</v>
      </c>
      <c r="M117" s="1">
        <v>0</v>
      </c>
      <c r="N117" s="1">
        <v>0.13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0.14000000000000001</v>
      </c>
      <c r="U117" s="1">
        <v>1.5</v>
      </c>
      <c r="V117" s="1">
        <v>3</v>
      </c>
      <c r="W117" s="1">
        <v>0.01</v>
      </c>
      <c r="X117" s="1">
        <v>0.01</v>
      </c>
      <c r="Y117" s="1">
        <v>0.02</v>
      </c>
      <c r="Z117" s="1">
        <v>0</v>
      </c>
      <c r="AA117" s="4">
        <v>0</v>
      </c>
      <c r="AB117" s="4">
        <v>0</v>
      </c>
      <c r="AC117" s="4">
        <v>0</v>
      </c>
      <c r="AD117" s="4">
        <v>7.6</v>
      </c>
      <c r="AE117" s="4">
        <v>4.5</v>
      </c>
      <c r="AF117" s="4">
        <v>1.7</v>
      </c>
      <c r="AG117" s="4">
        <v>4.7</v>
      </c>
      <c r="AH117" s="4">
        <v>4.3</v>
      </c>
      <c r="AI117" s="4">
        <v>4.2</v>
      </c>
      <c r="AJ117" s="4">
        <v>3.6</v>
      </c>
      <c r="AK117" s="4">
        <v>2.6</v>
      </c>
      <c r="AL117" s="4">
        <v>5.7</v>
      </c>
      <c r="AM117" s="4">
        <v>3.5</v>
      </c>
      <c r="AN117" s="4">
        <v>2.4</v>
      </c>
      <c r="AO117" s="4">
        <v>14.2</v>
      </c>
      <c r="AP117" s="4">
        <v>0</v>
      </c>
      <c r="AQ117" s="4">
        <v>4.8</v>
      </c>
      <c r="AR117" s="4">
        <v>5.4</v>
      </c>
      <c r="AS117" s="4">
        <v>4.2</v>
      </c>
      <c r="AT117" s="4">
        <v>1</v>
      </c>
      <c r="AU117" s="4">
        <v>0.27</v>
      </c>
      <c r="AV117" s="4">
        <v>0.12</v>
      </c>
      <c r="AW117" s="4">
        <v>7.0000000000000007E-2</v>
      </c>
      <c r="AX117" s="4">
        <v>0.15</v>
      </c>
      <c r="AY117" s="4">
        <v>0.17</v>
      </c>
      <c r="AZ117" s="4">
        <v>0.79</v>
      </c>
      <c r="BA117" s="4">
        <v>0</v>
      </c>
      <c r="BB117" s="4">
        <v>2.21</v>
      </c>
      <c r="BC117" s="4">
        <v>0</v>
      </c>
      <c r="BD117" s="4">
        <v>0.68</v>
      </c>
      <c r="BE117" s="4">
        <v>0</v>
      </c>
      <c r="BF117" s="4">
        <v>0</v>
      </c>
      <c r="BG117" s="4">
        <v>0</v>
      </c>
      <c r="BH117" s="4">
        <v>0.15</v>
      </c>
      <c r="BI117" s="4">
        <v>0.23</v>
      </c>
      <c r="BJ117" s="4">
        <v>1.8</v>
      </c>
      <c r="BK117" s="4">
        <v>0</v>
      </c>
      <c r="BL117" s="4">
        <v>0</v>
      </c>
      <c r="BM117" s="4">
        <v>0.09</v>
      </c>
      <c r="BN117" s="4">
        <v>0.01</v>
      </c>
      <c r="BO117" s="4">
        <v>0</v>
      </c>
      <c r="BP117" s="4">
        <v>0</v>
      </c>
      <c r="BQ117" s="4">
        <v>0</v>
      </c>
      <c r="BR117" s="4">
        <v>0</v>
      </c>
      <c r="BS117" s="4">
        <v>2.5</v>
      </c>
      <c r="BU117" s="4">
        <v>45</v>
      </c>
      <c r="BW117" s="4">
        <v>0</v>
      </c>
      <c r="BX117" s="4">
        <v>0</v>
      </c>
      <c r="BY117" s="4">
        <v>0</v>
      </c>
      <c r="BZ117" s="4">
        <v>0</v>
      </c>
      <c r="CA117" s="4">
        <v>0</v>
      </c>
      <c r="CB117" s="4">
        <v>0</v>
      </c>
      <c r="CC117" s="4">
        <v>0</v>
      </c>
      <c r="CD117" s="4">
        <v>0</v>
      </c>
      <c r="CE117" s="4">
        <v>0</v>
      </c>
      <c r="CF117" s="4">
        <v>0</v>
      </c>
      <c r="CG117" s="4">
        <v>0</v>
      </c>
    </row>
    <row r="118" spans="1:85" s="4" customFormat="1" ht="15" x14ac:dyDescent="0.25">
      <c r="A118" s="4" t="str">
        <f>"10/13"</f>
        <v>10/13</v>
      </c>
      <c r="B118" s="6" t="s">
        <v>81</v>
      </c>
      <c r="C118" s="29" t="str">
        <f>"15"</f>
        <v>15</v>
      </c>
      <c r="D118" s="17">
        <v>3.95</v>
      </c>
      <c r="E118" s="17">
        <v>3.95</v>
      </c>
      <c r="F118" s="17">
        <v>3.99</v>
      </c>
      <c r="G118" s="17">
        <v>0</v>
      </c>
      <c r="H118" s="17">
        <v>0</v>
      </c>
      <c r="I118" s="17">
        <v>52.59</v>
      </c>
      <c r="J118" s="1">
        <v>2.2999999999999998</v>
      </c>
      <c r="K118" s="1">
        <v>0</v>
      </c>
      <c r="L118" s="1">
        <v>2.2999999999999998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0.3</v>
      </c>
      <c r="T118" s="1">
        <v>0.65</v>
      </c>
      <c r="U118" s="1">
        <v>0</v>
      </c>
      <c r="V118" s="1">
        <v>15</v>
      </c>
      <c r="W118" s="1">
        <v>0.06</v>
      </c>
      <c r="X118" s="1">
        <v>0.03</v>
      </c>
      <c r="Y118" s="1">
        <v>1.02</v>
      </c>
      <c r="Z118" s="1">
        <v>0.11</v>
      </c>
      <c r="AA118" s="4">
        <v>0</v>
      </c>
      <c r="AB118" s="4">
        <v>0</v>
      </c>
      <c r="AC118" s="4">
        <v>0</v>
      </c>
      <c r="AD118" s="4">
        <v>345</v>
      </c>
      <c r="AE118" s="4">
        <v>237</v>
      </c>
      <c r="AF118" s="4">
        <v>84</v>
      </c>
      <c r="AG118" s="4">
        <v>142.5</v>
      </c>
      <c r="AH118" s="4">
        <v>105</v>
      </c>
      <c r="AI118" s="4">
        <v>201</v>
      </c>
      <c r="AJ118" s="4">
        <v>114</v>
      </c>
      <c r="AK118" s="4">
        <v>130.5</v>
      </c>
      <c r="AL118" s="4">
        <v>234</v>
      </c>
      <c r="AM118" s="4">
        <v>105</v>
      </c>
      <c r="AN118" s="4">
        <v>76.5</v>
      </c>
      <c r="AO118" s="4">
        <v>775.5</v>
      </c>
      <c r="AP118" s="4">
        <v>0</v>
      </c>
      <c r="AQ118" s="4">
        <v>409.5</v>
      </c>
      <c r="AR118" s="4">
        <v>193.5</v>
      </c>
      <c r="AS118" s="4">
        <v>208.5</v>
      </c>
      <c r="AT118" s="4">
        <v>32.25</v>
      </c>
      <c r="AU118" s="4">
        <v>0</v>
      </c>
      <c r="AV118" s="4">
        <v>0.02</v>
      </c>
      <c r="AW118" s="4">
        <v>0.06</v>
      </c>
      <c r="AX118" s="4">
        <v>0.16</v>
      </c>
      <c r="AY118" s="4">
        <v>0.19</v>
      </c>
      <c r="AZ118" s="4">
        <v>0.5</v>
      </c>
      <c r="BA118" s="4">
        <v>0.06</v>
      </c>
      <c r="BB118" s="4">
        <v>1.05</v>
      </c>
      <c r="BC118" s="4">
        <v>0.02</v>
      </c>
      <c r="BD118" s="4">
        <v>0.24</v>
      </c>
      <c r="BE118" s="4">
        <v>0.02</v>
      </c>
      <c r="BF118" s="4">
        <v>0</v>
      </c>
      <c r="BG118" s="4">
        <v>0</v>
      </c>
      <c r="BH118" s="4">
        <v>0</v>
      </c>
      <c r="BI118" s="4">
        <v>0.1</v>
      </c>
      <c r="BJ118" s="4">
        <v>0.78</v>
      </c>
      <c r="BK118" s="4">
        <v>0</v>
      </c>
      <c r="BL118" s="4">
        <v>0</v>
      </c>
      <c r="BM118" s="4">
        <v>0.1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6.12</v>
      </c>
      <c r="BU118" s="4">
        <v>35.75</v>
      </c>
      <c r="BW118" s="4">
        <v>0</v>
      </c>
      <c r="BX118" s="4">
        <v>0</v>
      </c>
      <c r="BY118" s="4">
        <v>0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</row>
    <row r="119" spans="1:85" s="4" customFormat="1" ht="15" x14ac:dyDescent="0.25">
      <c r="A119" s="4" t="str">
        <f>"-"</f>
        <v>-</v>
      </c>
      <c r="B119" s="6" t="s">
        <v>83</v>
      </c>
      <c r="C119" s="29" t="str">
        <f>"100"</f>
        <v>100</v>
      </c>
      <c r="D119" s="17">
        <v>6.61</v>
      </c>
      <c r="E119" s="17">
        <v>0</v>
      </c>
      <c r="F119" s="17">
        <v>0.66</v>
      </c>
      <c r="G119" s="17">
        <v>0.66</v>
      </c>
      <c r="H119" s="17">
        <v>46.7</v>
      </c>
      <c r="I119" s="17">
        <v>224.80099999999999</v>
      </c>
      <c r="J119" s="1">
        <v>0.2</v>
      </c>
      <c r="K119" s="1">
        <v>0</v>
      </c>
      <c r="L119" s="1">
        <v>0</v>
      </c>
      <c r="M119" s="1">
        <v>0</v>
      </c>
      <c r="N119" s="1">
        <v>1.1000000000000001</v>
      </c>
      <c r="O119" s="1">
        <v>45.6</v>
      </c>
      <c r="P119" s="1">
        <v>0.2</v>
      </c>
      <c r="Q119" s="1">
        <v>0</v>
      </c>
      <c r="R119" s="1">
        <v>0</v>
      </c>
      <c r="S119" s="1">
        <v>0.3</v>
      </c>
      <c r="T119" s="1">
        <v>1.8</v>
      </c>
      <c r="U119" s="1">
        <v>245.7</v>
      </c>
      <c r="V119" s="1">
        <v>82.46</v>
      </c>
      <c r="W119" s="1">
        <v>0.05</v>
      </c>
      <c r="X119" s="1">
        <v>1.36</v>
      </c>
      <c r="Y119" s="1">
        <v>3.1</v>
      </c>
      <c r="Z119" s="1">
        <v>0</v>
      </c>
      <c r="AA119" s="4">
        <v>0</v>
      </c>
      <c r="AB119" s="4">
        <v>0</v>
      </c>
      <c r="AC119" s="4">
        <v>0</v>
      </c>
      <c r="AD119" s="4">
        <v>508.95</v>
      </c>
      <c r="AE119" s="4">
        <v>168.78</v>
      </c>
      <c r="AF119" s="4">
        <v>100.05</v>
      </c>
      <c r="AG119" s="4">
        <v>200.1</v>
      </c>
      <c r="AH119" s="4">
        <v>75.69</v>
      </c>
      <c r="AI119" s="4">
        <v>361.92</v>
      </c>
      <c r="AJ119" s="4">
        <v>224.46</v>
      </c>
      <c r="AK119" s="4">
        <v>313.2</v>
      </c>
      <c r="AL119" s="4">
        <v>258.39</v>
      </c>
      <c r="AM119" s="4">
        <v>135.72</v>
      </c>
      <c r="AN119" s="4">
        <v>240.12</v>
      </c>
      <c r="AO119" s="4">
        <v>2007.96</v>
      </c>
      <c r="AP119" s="4">
        <v>234.9</v>
      </c>
      <c r="AQ119" s="4">
        <v>654.24</v>
      </c>
      <c r="AR119" s="4">
        <v>284.49</v>
      </c>
      <c r="AS119" s="4">
        <v>188.79</v>
      </c>
      <c r="AT119" s="4">
        <v>149.63999999999999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0.14000000000000001</v>
      </c>
      <c r="BB119" s="4">
        <v>0.08</v>
      </c>
      <c r="BC119" s="4">
        <v>7.0000000000000007E-2</v>
      </c>
      <c r="BD119" s="4">
        <v>0.01</v>
      </c>
      <c r="BE119" s="4">
        <v>0</v>
      </c>
      <c r="BF119" s="4">
        <v>0</v>
      </c>
      <c r="BG119" s="4">
        <v>0</v>
      </c>
      <c r="BH119" s="4">
        <v>0</v>
      </c>
      <c r="BI119" s="4">
        <v>0.01</v>
      </c>
      <c r="BJ119" s="4">
        <v>7.0000000000000007E-2</v>
      </c>
      <c r="BK119" s="4">
        <v>0</v>
      </c>
      <c r="BL119" s="4">
        <v>0</v>
      </c>
      <c r="BM119" s="4">
        <v>0.28000000000000003</v>
      </c>
      <c r="BN119" s="4">
        <v>0.01</v>
      </c>
      <c r="BO119" s="4">
        <v>0</v>
      </c>
      <c r="BP119" s="4">
        <v>0</v>
      </c>
      <c r="BQ119" s="4">
        <v>0</v>
      </c>
      <c r="BR119" s="4">
        <v>0</v>
      </c>
      <c r="BS119" s="4">
        <v>39.1</v>
      </c>
      <c r="BU119" s="4">
        <v>0</v>
      </c>
      <c r="BW119" s="4">
        <v>0</v>
      </c>
      <c r="BX119" s="4">
        <v>0</v>
      </c>
      <c r="BY119" s="4">
        <v>0</v>
      </c>
      <c r="BZ119" s="4">
        <v>0</v>
      </c>
      <c r="CA119" s="4">
        <v>0</v>
      </c>
      <c r="CB119" s="4">
        <v>0</v>
      </c>
      <c r="CC119" s="4">
        <v>0</v>
      </c>
      <c r="CD119" s="4">
        <v>0</v>
      </c>
      <c r="CE119" s="4">
        <v>0</v>
      </c>
      <c r="CF119" s="4">
        <v>0</v>
      </c>
      <c r="CG119" s="4">
        <v>0</v>
      </c>
    </row>
    <row r="120" spans="1:85" s="4" customFormat="1" ht="15" x14ac:dyDescent="0.25">
      <c r="A120" s="4" t="str">
        <f>"18/10"</f>
        <v>18/10</v>
      </c>
      <c r="B120" s="6" t="s">
        <v>115</v>
      </c>
      <c r="C120" s="29" t="str">
        <f>"200"</f>
        <v>200</v>
      </c>
      <c r="D120" s="17">
        <v>3.64</v>
      </c>
      <c r="E120" s="17">
        <v>2.9</v>
      </c>
      <c r="F120" s="17">
        <v>3.34</v>
      </c>
      <c r="G120" s="17">
        <v>0.6</v>
      </c>
      <c r="H120" s="17">
        <v>22.81</v>
      </c>
      <c r="I120" s="17">
        <v>134.76724800000002</v>
      </c>
      <c r="J120" s="1">
        <v>2.36</v>
      </c>
      <c r="K120" s="1">
        <v>0</v>
      </c>
      <c r="L120" s="1">
        <v>2.36</v>
      </c>
      <c r="M120" s="1">
        <v>0</v>
      </c>
      <c r="N120" s="1">
        <v>22.51</v>
      </c>
      <c r="O120" s="1">
        <v>0.3</v>
      </c>
      <c r="P120" s="1">
        <v>1.28</v>
      </c>
      <c r="Q120" s="1">
        <v>0</v>
      </c>
      <c r="R120" s="1">
        <v>0</v>
      </c>
      <c r="S120" s="1">
        <v>0.26</v>
      </c>
      <c r="T120" s="1">
        <v>0.97</v>
      </c>
      <c r="U120" s="1">
        <v>50.2</v>
      </c>
      <c r="V120" s="1">
        <v>182.12</v>
      </c>
      <c r="W120" s="1">
        <v>0.13</v>
      </c>
      <c r="X120" s="1">
        <v>0.14000000000000001</v>
      </c>
      <c r="Y120" s="1">
        <v>1.07</v>
      </c>
      <c r="Z120" s="1">
        <v>0.52</v>
      </c>
      <c r="AA120" s="4">
        <v>0</v>
      </c>
      <c r="AB120" s="4">
        <v>0</v>
      </c>
      <c r="AC120" s="4">
        <v>0</v>
      </c>
      <c r="AD120" s="4">
        <v>1201.32</v>
      </c>
      <c r="AE120" s="4">
        <v>444.62</v>
      </c>
      <c r="AF120" s="4">
        <v>446.5</v>
      </c>
      <c r="AG120" s="4">
        <v>449.32</v>
      </c>
      <c r="AH120" s="4">
        <v>124.08</v>
      </c>
      <c r="AI120" s="4">
        <v>934.36</v>
      </c>
      <c r="AJ120" s="4">
        <v>695.6</v>
      </c>
      <c r="AK120" s="4">
        <v>2063.3000000000002</v>
      </c>
      <c r="AL120" s="4">
        <v>1848.04</v>
      </c>
      <c r="AM120" s="4">
        <v>453.08</v>
      </c>
      <c r="AN120" s="4">
        <v>1010.5</v>
      </c>
      <c r="AO120" s="4">
        <v>3902.88</v>
      </c>
      <c r="AP120" s="4">
        <v>0</v>
      </c>
      <c r="AQ120" s="4">
        <v>865.74</v>
      </c>
      <c r="AR120" s="4">
        <v>713.46</v>
      </c>
      <c r="AS120" s="4">
        <v>517.94000000000005</v>
      </c>
      <c r="AT120" s="4">
        <v>203.98</v>
      </c>
      <c r="AU120" s="4">
        <v>0.89</v>
      </c>
      <c r="AV120" s="4">
        <v>1.38</v>
      </c>
      <c r="AW120" s="4">
        <v>1.06</v>
      </c>
      <c r="AX120" s="4">
        <v>2.6</v>
      </c>
      <c r="AY120" s="4">
        <v>0</v>
      </c>
      <c r="AZ120" s="4">
        <v>0.26</v>
      </c>
      <c r="BA120" s="4">
        <v>0</v>
      </c>
      <c r="BB120" s="4">
        <v>3.17</v>
      </c>
      <c r="BC120" s="4">
        <v>0</v>
      </c>
      <c r="BD120" s="4">
        <v>0.97</v>
      </c>
      <c r="BE120" s="4">
        <v>0.81</v>
      </c>
      <c r="BF120" s="4">
        <v>0.62</v>
      </c>
      <c r="BG120" s="4">
        <v>0</v>
      </c>
      <c r="BH120" s="4">
        <v>0</v>
      </c>
      <c r="BI120" s="4">
        <v>0.26</v>
      </c>
      <c r="BJ120" s="4">
        <v>32.03</v>
      </c>
      <c r="BK120" s="4">
        <v>0</v>
      </c>
      <c r="BL120" s="4">
        <v>0</v>
      </c>
      <c r="BM120" s="4">
        <v>12.5</v>
      </c>
      <c r="BN120" s="4">
        <v>0.26</v>
      </c>
      <c r="BO120" s="4">
        <v>0.08</v>
      </c>
      <c r="BP120" s="4">
        <v>0</v>
      </c>
      <c r="BQ120" s="4">
        <v>0</v>
      </c>
      <c r="BR120" s="4">
        <v>0</v>
      </c>
      <c r="BS120" s="4">
        <v>198.62</v>
      </c>
      <c r="BU120" s="4">
        <v>13.44</v>
      </c>
      <c r="BW120" s="4">
        <v>0</v>
      </c>
      <c r="BX120" s="4">
        <v>0</v>
      </c>
      <c r="BY120" s="4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20</v>
      </c>
      <c r="CG120" s="4">
        <v>0</v>
      </c>
    </row>
    <row r="121" spans="1:85" s="7" customFormat="1" ht="14.25" x14ac:dyDescent="0.2">
      <c r="B121" s="13" t="s">
        <v>85</v>
      </c>
      <c r="C121" s="25">
        <f>C120+C118+C119+C117+C116+C115</f>
        <v>575</v>
      </c>
      <c r="D121" s="18">
        <v>34.520000000000003</v>
      </c>
      <c r="E121" s="18">
        <v>25.69</v>
      </c>
      <c r="F121" s="18">
        <v>29.29</v>
      </c>
      <c r="G121" s="18">
        <v>2.42</v>
      </c>
      <c r="H121" s="18">
        <v>99.31</v>
      </c>
      <c r="I121" s="18">
        <v>807.52</v>
      </c>
      <c r="J121" s="19">
        <v>18.010000000000002</v>
      </c>
      <c r="K121" s="19">
        <v>0.94</v>
      </c>
      <c r="L121" s="19">
        <v>4.66</v>
      </c>
      <c r="M121" s="19">
        <v>0</v>
      </c>
      <c r="N121" s="19">
        <v>39.229999999999997</v>
      </c>
      <c r="O121" s="19">
        <v>60.08</v>
      </c>
      <c r="P121" s="19">
        <v>2.12</v>
      </c>
      <c r="Q121" s="19">
        <v>0</v>
      </c>
      <c r="R121" s="19">
        <v>0</v>
      </c>
      <c r="S121" s="19">
        <v>2.06</v>
      </c>
      <c r="T121" s="19">
        <v>5.91</v>
      </c>
      <c r="U121" s="19">
        <v>614.33000000000004</v>
      </c>
      <c r="V121" s="19">
        <v>514.07000000000005</v>
      </c>
      <c r="W121" s="19">
        <v>0.57999999999999996</v>
      </c>
      <c r="X121" s="19">
        <v>2.21</v>
      </c>
      <c r="Y121" s="19">
        <v>10.34</v>
      </c>
      <c r="Z121" s="19">
        <v>1.3</v>
      </c>
      <c r="AA121" s="7">
        <v>0</v>
      </c>
      <c r="AB121" s="7">
        <v>0</v>
      </c>
      <c r="AC121" s="7">
        <v>0</v>
      </c>
      <c r="AD121" s="7">
        <v>2245.6999999999998</v>
      </c>
      <c r="AE121" s="7">
        <v>944.83</v>
      </c>
      <c r="AF121" s="7">
        <v>681.1</v>
      </c>
      <c r="AG121" s="7">
        <v>875.58</v>
      </c>
      <c r="AH121" s="7">
        <v>339.47</v>
      </c>
      <c r="AI121" s="7">
        <v>1614.12</v>
      </c>
      <c r="AJ121" s="7">
        <v>1141.71</v>
      </c>
      <c r="AK121" s="7">
        <v>2643.88</v>
      </c>
      <c r="AL121" s="7">
        <v>2494.37</v>
      </c>
      <c r="AM121" s="7">
        <v>749.05</v>
      </c>
      <c r="AN121" s="7">
        <v>1413.73</v>
      </c>
      <c r="AO121" s="7">
        <v>7138.9</v>
      </c>
      <c r="AP121" s="7">
        <v>236.39</v>
      </c>
      <c r="AQ121" s="7">
        <v>2061.4899999999998</v>
      </c>
      <c r="AR121" s="7">
        <v>1312.96</v>
      </c>
      <c r="AS121" s="7">
        <v>997.45</v>
      </c>
      <c r="AT121" s="7">
        <v>431.78</v>
      </c>
      <c r="AU121" s="7">
        <v>1.23</v>
      </c>
      <c r="AV121" s="7">
        <v>1.56</v>
      </c>
      <c r="AW121" s="7">
        <v>1.2</v>
      </c>
      <c r="AX121" s="7">
        <v>2.95</v>
      </c>
      <c r="AY121" s="7">
        <v>0.41</v>
      </c>
      <c r="AZ121" s="7">
        <v>1.8</v>
      </c>
      <c r="BA121" s="7">
        <v>0.2</v>
      </c>
      <c r="BB121" s="7">
        <v>7.2</v>
      </c>
      <c r="BC121" s="7">
        <v>0.09</v>
      </c>
      <c r="BD121" s="7">
        <v>2.13</v>
      </c>
      <c r="BE121" s="7">
        <v>0.83</v>
      </c>
      <c r="BF121" s="7">
        <v>0.62</v>
      </c>
      <c r="BG121" s="7">
        <v>0</v>
      </c>
      <c r="BH121" s="7">
        <v>0.2</v>
      </c>
      <c r="BI121" s="7">
        <v>0.67</v>
      </c>
      <c r="BJ121" s="7">
        <v>35.46</v>
      </c>
      <c r="BK121" s="7">
        <v>0</v>
      </c>
      <c r="BL121" s="7">
        <v>0</v>
      </c>
      <c r="BM121" s="7">
        <v>13.6</v>
      </c>
      <c r="BN121" s="7">
        <v>0.28999999999999998</v>
      </c>
      <c r="BO121" s="7">
        <v>0.08</v>
      </c>
      <c r="BP121" s="7">
        <v>0</v>
      </c>
      <c r="BQ121" s="7">
        <v>0</v>
      </c>
      <c r="BR121" s="7">
        <v>0</v>
      </c>
      <c r="BS121" s="7">
        <v>462.49</v>
      </c>
      <c r="BT121" s="7" t="e">
        <f>$I$121/#REF!*100</f>
        <v>#REF!</v>
      </c>
      <c r="BU121" s="7">
        <v>174.72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29.5</v>
      </c>
      <c r="CG121" s="7">
        <v>0.6</v>
      </c>
    </row>
    <row r="122" spans="1:85" s="4" customFormat="1" ht="15" x14ac:dyDescent="0.25">
      <c r="B122" s="12" t="s">
        <v>86</v>
      </c>
      <c r="C122" s="29"/>
      <c r="D122" s="17"/>
      <c r="E122" s="17"/>
      <c r="F122" s="17"/>
      <c r="G122" s="17"/>
      <c r="H122" s="17"/>
      <c r="I122" s="1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85" s="4" customFormat="1" ht="15" x14ac:dyDescent="0.25">
      <c r="A123" s="4" t="str">
        <f>"-"</f>
        <v>-</v>
      </c>
      <c r="B123" s="6" t="s">
        <v>87</v>
      </c>
      <c r="C123" s="29" t="str">
        <f>"200"</f>
        <v>200</v>
      </c>
      <c r="D123" s="17">
        <v>1</v>
      </c>
      <c r="E123" s="17">
        <v>0</v>
      </c>
      <c r="F123" s="17">
        <v>0.2</v>
      </c>
      <c r="G123" s="17">
        <v>0</v>
      </c>
      <c r="H123" s="17">
        <v>20.2</v>
      </c>
      <c r="I123" s="17">
        <v>86.47999999999999</v>
      </c>
      <c r="J123" s="1">
        <v>0</v>
      </c>
      <c r="K123" s="1">
        <v>0</v>
      </c>
      <c r="L123" s="1">
        <v>0</v>
      </c>
      <c r="M123" s="1">
        <v>0</v>
      </c>
      <c r="N123" s="1">
        <v>19.8</v>
      </c>
      <c r="O123" s="1">
        <v>0.4</v>
      </c>
      <c r="P123" s="1">
        <v>0.4</v>
      </c>
      <c r="Q123" s="1">
        <v>0</v>
      </c>
      <c r="R123" s="1">
        <v>0</v>
      </c>
      <c r="S123" s="1">
        <v>1</v>
      </c>
      <c r="T123" s="1">
        <v>0.6</v>
      </c>
      <c r="U123" s="1">
        <v>52</v>
      </c>
      <c r="V123" s="1">
        <v>240</v>
      </c>
      <c r="W123" s="1">
        <v>0.02</v>
      </c>
      <c r="X123" s="1">
        <v>0.2</v>
      </c>
      <c r="Y123" s="1">
        <v>0.4</v>
      </c>
      <c r="Z123" s="1">
        <v>4</v>
      </c>
      <c r="AA123" s="4">
        <v>0.4</v>
      </c>
      <c r="AB123" s="4">
        <v>0</v>
      </c>
      <c r="AC123" s="4">
        <v>0</v>
      </c>
      <c r="AD123" s="4">
        <v>28</v>
      </c>
      <c r="AE123" s="4">
        <v>28</v>
      </c>
      <c r="AF123" s="4">
        <v>4</v>
      </c>
      <c r="AG123" s="4">
        <v>16</v>
      </c>
      <c r="AH123" s="4">
        <v>4</v>
      </c>
      <c r="AI123" s="4">
        <v>14</v>
      </c>
      <c r="AJ123" s="4">
        <v>26</v>
      </c>
      <c r="AK123" s="4">
        <v>16</v>
      </c>
      <c r="AL123" s="4">
        <v>116</v>
      </c>
      <c r="AM123" s="4">
        <v>10</v>
      </c>
      <c r="AN123" s="4">
        <v>22</v>
      </c>
      <c r="AO123" s="4">
        <v>64</v>
      </c>
      <c r="AP123" s="4">
        <v>340</v>
      </c>
      <c r="AQ123" s="4">
        <v>20</v>
      </c>
      <c r="AR123" s="4">
        <v>24</v>
      </c>
      <c r="AS123" s="4">
        <v>10</v>
      </c>
      <c r="AT123" s="4">
        <v>8</v>
      </c>
      <c r="AU123" s="4">
        <v>2.06</v>
      </c>
      <c r="AV123" s="4">
        <v>1.22</v>
      </c>
      <c r="AW123" s="4">
        <v>0.62</v>
      </c>
      <c r="AX123" s="4">
        <v>1.22</v>
      </c>
      <c r="AY123" s="4">
        <v>1.32</v>
      </c>
      <c r="AZ123" s="4">
        <v>9.2200000000000006</v>
      </c>
      <c r="BA123" s="4">
        <v>0.7</v>
      </c>
      <c r="BB123" s="4">
        <v>11.44</v>
      </c>
      <c r="BC123" s="4">
        <v>0.36</v>
      </c>
      <c r="BD123" s="4">
        <v>6.3</v>
      </c>
      <c r="BE123" s="4">
        <v>0.6</v>
      </c>
      <c r="BF123" s="4">
        <v>0</v>
      </c>
      <c r="BG123" s="4">
        <v>0</v>
      </c>
      <c r="BH123" s="4">
        <v>0</v>
      </c>
      <c r="BI123" s="4">
        <v>1.64</v>
      </c>
      <c r="BJ123" s="4">
        <v>14.04</v>
      </c>
      <c r="BK123" s="4">
        <v>0.14000000000000001</v>
      </c>
      <c r="BL123" s="4">
        <v>0</v>
      </c>
      <c r="BM123" s="4">
        <v>1.26</v>
      </c>
      <c r="BN123" s="4">
        <v>0.54</v>
      </c>
      <c r="BO123" s="4">
        <v>1.02</v>
      </c>
      <c r="BP123" s="4">
        <v>0</v>
      </c>
      <c r="BQ123" s="4">
        <v>0</v>
      </c>
      <c r="BR123" s="4">
        <v>0</v>
      </c>
      <c r="BS123" s="4">
        <v>176.2</v>
      </c>
      <c r="BU123" s="4">
        <v>0</v>
      </c>
      <c r="BW123" s="4">
        <v>0</v>
      </c>
      <c r="BX123" s="4">
        <v>0</v>
      </c>
      <c r="BY123" s="4">
        <v>0</v>
      </c>
      <c r="BZ123" s="4">
        <v>0</v>
      </c>
      <c r="CA123" s="4">
        <v>0</v>
      </c>
      <c r="CB123" s="4">
        <v>0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</row>
    <row r="124" spans="1:85" s="7" customFormat="1" ht="14.25" x14ac:dyDescent="0.2">
      <c r="B124" s="13" t="s">
        <v>88</v>
      </c>
      <c r="C124" s="25" t="str">
        <f>C123</f>
        <v>200</v>
      </c>
      <c r="D124" s="18">
        <v>1</v>
      </c>
      <c r="E124" s="18">
        <v>0</v>
      </c>
      <c r="F124" s="18">
        <v>0.2</v>
      </c>
      <c r="G124" s="18">
        <v>0</v>
      </c>
      <c r="H124" s="18">
        <v>20.2</v>
      </c>
      <c r="I124" s="18">
        <v>86.48</v>
      </c>
      <c r="J124" s="19">
        <v>0</v>
      </c>
      <c r="K124" s="19">
        <v>0</v>
      </c>
      <c r="L124" s="19">
        <v>0</v>
      </c>
      <c r="M124" s="19">
        <v>0</v>
      </c>
      <c r="N124" s="19">
        <v>19.8</v>
      </c>
      <c r="O124" s="19">
        <v>0.4</v>
      </c>
      <c r="P124" s="19">
        <v>0.4</v>
      </c>
      <c r="Q124" s="19">
        <v>0</v>
      </c>
      <c r="R124" s="19">
        <v>0</v>
      </c>
      <c r="S124" s="19">
        <v>1</v>
      </c>
      <c r="T124" s="19">
        <v>0.6</v>
      </c>
      <c r="U124" s="19">
        <v>52</v>
      </c>
      <c r="V124" s="19">
        <v>240</v>
      </c>
      <c r="W124" s="19">
        <v>0.02</v>
      </c>
      <c r="X124" s="19">
        <v>0.2</v>
      </c>
      <c r="Y124" s="19">
        <v>0.4</v>
      </c>
      <c r="Z124" s="19">
        <v>4</v>
      </c>
      <c r="AA124" s="7">
        <v>0.4</v>
      </c>
      <c r="AB124" s="7">
        <v>0</v>
      </c>
      <c r="AC124" s="7">
        <v>0</v>
      </c>
      <c r="AD124" s="7">
        <v>28</v>
      </c>
      <c r="AE124" s="7">
        <v>28</v>
      </c>
      <c r="AF124" s="7">
        <v>4</v>
      </c>
      <c r="AG124" s="7">
        <v>16</v>
      </c>
      <c r="AH124" s="7">
        <v>4</v>
      </c>
      <c r="AI124" s="7">
        <v>14</v>
      </c>
      <c r="AJ124" s="7">
        <v>26</v>
      </c>
      <c r="AK124" s="7">
        <v>16</v>
      </c>
      <c r="AL124" s="7">
        <v>116</v>
      </c>
      <c r="AM124" s="7">
        <v>10</v>
      </c>
      <c r="AN124" s="7">
        <v>22</v>
      </c>
      <c r="AO124" s="7">
        <v>64</v>
      </c>
      <c r="AP124" s="7">
        <v>340</v>
      </c>
      <c r="AQ124" s="7">
        <v>20</v>
      </c>
      <c r="AR124" s="7">
        <v>24</v>
      </c>
      <c r="AS124" s="7">
        <v>10</v>
      </c>
      <c r="AT124" s="7">
        <v>8</v>
      </c>
      <c r="AU124" s="7">
        <v>2.06</v>
      </c>
      <c r="AV124" s="7">
        <v>1.22</v>
      </c>
      <c r="AW124" s="7">
        <v>0.62</v>
      </c>
      <c r="AX124" s="7">
        <v>1.22</v>
      </c>
      <c r="AY124" s="7">
        <v>1.32</v>
      </c>
      <c r="AZ124" s="7">
        <v>9.2200000000000006</v>
      </c>
      <c r="BA124" s="7">
        <v>0.7</v>
      </c>
      <c r="BB124" s="7">
        <v>11.44</v>
      </c>
      <c r="BC124" s="7">
        <v>0.36</v>
      </c>
      <c r="BD124" s="7">
        <v>6.3</v>
      </c>
      <c r="BE124" s="7">
        <v>0.6</v>
      </c>
      <c r="BF124" s="7">
        <v>0</v>
      </c>
      <c r="BG124" s="7">
        <v>0</v>
      </c>
      <c r="BH124" s="7">
        <v>0</v>
      </c>
      <c r="BI124" s="7">
        <v>1.64</v>
      </c>
      <c r="BJ124" s="7">
        <v>14.04</v>
      </c>
      <c r="BK124" s="7">
        <v>0.14000000000000001</v>
      </c>
      <c r="BL124" s="7">
        <v>0</v>
      </c>
      <c r="BM124" s="7">
        <v>1.26</v>
      </c>
      <c r="BN124" s="7">
        <v>0.54</v>
      </c>
      <c r="BO124" s="7">
        <v>1.02</v>
      </c>
      <c r="BP124" s="7">
        <v>0</v>
      </c>
      <c r="BQ124" s="7">
        <v>0</v>
      </c>
      <c r="BR124" s="7">
        <v>0</v>
      </c>
      <c r="BS124" s="7">
        <v>176.2</v>
      </c>
      <c r="BT124" s="7" t="e">
        <f>$I$124/#REF!*100</f>
        <v>#REF!</v>
      </c>
      <c r="BU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</row>
    <row r="125" spans="1:85" s="4" customFormat="1" ht="15" x14ac:dyDescent="0.25">
      <c r="B125" s="12" t="s">
        <v>89</v>
      </c>
      <c r="C125" s="29"/>
      <c r="D125" s="17"/>
      <c r="E125" s="17"/>
      <c r="F125" s="17"/>
      <c r="G125" s="17"/>
      <c r="H125" s="17"/>
      <c r="I125" s="1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85" s="4" customFormat="1" ht="15" x14ac:dyDescent="0.25">
      <c r="A126" s="4" t="str">
        <f>"32/1"</f>
        <v>32/1</v>
      </c>
      <c r="B126" s="6" t="s">
        <v>140</v>
      </c>
      <c r="C126" s="29" t="str">
        <f>"80"</f>
        <v>80</v>
      </c>
      <c r="D126" s="17">
        <v>0.91</v>
      </c>
      <c r="E126" s="17">
        <v>0</v>
      </c>
      <c r="F126" s="17">
        <v>4.03</v>
      </c>
      <c r="G126" s="17">
        <v>4.03</v>
      </c>
      <c r="H126" s="17">
        <v>9.57</v>
      </c>
      <c r="I126" s="17">
        <v>80.106705279999986</v>
      </c>
      <c r="J126" s="1">
        <v>0.52</v>
      </c>
      <c r="K126" s="1">
        <v>2.6</v>
      </c>
      <c r="L126" s="1">
        <v>0.52</v>
      </c>
      <c r="M126" s="1">
        <v>0</v>
      </c>
      <c r="N126" s="1">
        <v>9.4</v>
      </c>
      <c r="O126" s="1">
        <v>0.17</v>
      </c>
      <c r="P126" s="1">
        <v>1.61</v>
      </c>
      <c r="Q126" s="1">
        <v>0</v>
      </c>
      <c r="R126" s="1">
        <v>0</v>
      </c>
      <c r="S126" s="1">
        <v>0.18</v>
      </c>
      <c r="T126" s="1">
        <v>0.67</v>
      </c>
      <c r="U126" s="1">
        <v>23.72</v>
      </c>
      <c r="V126" s="1">
        <v>178.81</v>
      </c>
      <c r="W126" s="1">
        <v>0.02</v>
      </c>
      <c r="X126" s="1">
        <v>0.13</v>
      </c>
      <c r="Y126" s="1">
        <v>0.3</v>
      </c>
      <c r="Z126" s="1">
        <v>2.68</v>
      </c>
      <c r="AA126" s="4">
        <v>0</v>
      </c>
      <c r="AB126" s="4">
        <v>0</v>
      </c>
      <c r="AC126" s="4">
        <v>0</v>
      </c>
      <c r="AD126" s="4">
        <v>43.73</v>
      </c>
      <c r="AE126" s="4">
        <v>56.52</v>
      </c>
      <c r="AF126" s="4">
        <v>12.43</v>
      </c>
      <c r="AG126" s="4">
        <v>33.479999999999997</v>
      </c>
      <c r="AH126" s="4">
        <v>9.49</v>
      </c>
      <c r="AI126" s="4">
        <v>28.46</v>
      </c>
      <c r="AJ126" s="4">
        <v>26.59</v>
      </c>
      <c r="AK126" s="4">
        <v>43.83</v>
      </c>
      <c r="AL126" s="4">
        <v>199.52</v>
      </c>
      <c r="AM126" s="4">
        <v>10.34</v>
      </c>
      <c r="AN126" s="4">
        <v>24.54</v>
      </c>
      <c r="AO126" s="4">
        <v>166.92</v>
      </c>
      <c r="AP126" s="4">
        <v>74.180000000000007</v>
      </c>
      <c r="AQ126" s="4">
        <v>30.42</v>
      </c>
      <c r="AR126" s="4">
        <v>40.159999999999997</v>
      </c>
      <c r="AS126" s="4">
        <v>30.84</v>
      </c>
      <c r="AT126" s="4">
        <v>9.6300000000000008</v>
      </c>
      <c r="AU126" s="4">
        <v>0.11</v>
      </c>
      <c r="AV126" s="4">
        <v>0.05</v>
      </c>
      <c r="AW126" s="4">
        <v>0.03</v>
      </c>
      <c r="AX126" s="4">
        <v>0.09</v>
      </c>
      <c r="AY126" s="4">
        <v>7.0000000000000007E-2</v>
      </c>
      <c r="AZ126" s="4">
        <v>0.32</v>
      </c>
      <c r="BA126" s="4">
        <v>0.03</v>
      </c>
      <c r="BB126" s="4">
        <v>0.33</v>
      </c>
      <c r="BC126" s="4">
        <v>0.01</v>
      </c>
      <c r="BD126" s="4">
        <v>0.17</v>
      </c>
      <c r="BE126" s="4">
        <v>0.01</v>
      </c>
      <c r="BF126" s="4">
        <v>0.03</v>
      </c>
      <c r="BG126" s="4">
        <v>0</v>
      </c>
      <c r="BH126" s="4">
        <v>0</v>
      </c>
      <c r="BI126" s="4">
        <v>0.09</v>
      </c>
      <c r="BJ126" s="4">
        <v>1.06</v>
      </c>
      <c r="BK126" s="4">
        <v>0.02</v>
      </c>
      <c r="BL126" s="4">
        <v>0</v>
      </c>
      <c r="BM126" s="4">
        <v>2.83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65.41</v>
      </c>
      <c r="BU126" s="4">
        <v>1.59</v>
      </c>
      <c r="BW126" s="4">
        <v>0</v>
      </c>
      <c r="BX126" s="4">
        <v>0</v>
      </c>
      <c r="BY126" s="4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4</v>
      </c>
      <c r="CG126" s="4">
        <v>0</v>
      </c>
    </row>
    <row r="127" spans="1:85" s="4" customFormat="1" ht="15" x14ac:dyDescent="0.25">
      <c r="A127" s="4" t="str">
        <f>"29/2"</f>
        <v>29/2</v>
      </c>
      <c r="B127" s="6" t="s">
        <v>141</v>
      </c>
      <c r="C127" s="29" t="str">
        <f>"250"</f>
        <v>250</v>
      </c>
      <c r="D127" s="17">
        <v>3.35</v>
      </c>
      <c r="E127" s="17">
        <v>1.1299999999999999</v>
      </c>
      <c r="F127" s="17">
        <v>4.46</v>
      </c>
      <c r="G127" s="17">
        <v>0.24</v>
      </c>
      <c r="H127" s="17">
        <v>11.81</v>
      </c>
      <c r="I127" s="17">
        <v>105.425315</v>
      </c>
      <c r="J127" s="1">
        <v>3.14</v>
      </c>
      <c r="K127" s="1">
        <v>0.11</v>
      </c>
      <c r="L127" s="1">
        <v>0</v>
      </c>
      <c r="M127" s="1">
        <v>0</v>
      </c>
      <c r="N127" s="1">
        <v>5.01</v>
      </c>
      <c r="O127" s="1">
        <v>6.8</v>
      </c>
      <c r="P127" s="1">
        <v>2.16</v>
      </c>
      <c r="Q127" s="1">
        <v>0</v>
      </c>
      <c r="R127" s="1">
        <v>0</v>
      </c>
      <c r="S127" s="1">
        <v>0.22</v>
      </c>
      <c r="T127" s="1">
        <v>2.38</v>
      </c>
      <c r="U127" s="1">
        <v>511.1</v>
      </c>
      <c r="V127" s="1">
        <v>299.64999999999998</v>
      </c>
      <c r="W127" s="1">
        <v>0.1</v>
      </c>
      <c r="X127" s="1">
        <v>0.8</v>
      </c>
      <c r="Y127" s="1">
        <v>1.71</v>
      </c>
      <c r="Z127" s="1">
        <v>7.8</v>
      </c>
      <c r="AA127" s="4">
        <v>0</v>
      </c>
      <c r="AB127" s="4">
        <v>0</v>
      </c>
      <c r="AC127" s="4">
        <v>0</v>
      </c>
      <c r="AD127" s="4">
        <v>70.430000000000007</v>
      </c>
      <c r="AE127" s="4">
        <v>43.55</v>
      </c>
      <c r="AF127" s="4">
        <v>15.53</v>
      </c>
      <c r="AG127" s="4">
        <v>38.35</v>
      </c>
      <c r="AH127" s="4">
        <v>13.98</v>
      </c>
      <c r="AI127" s="4">
        <v>49.13</v>
      </c>
      <c r="AJ127" s="4">
        <v>49.74</v>
      </c>
      <c r="AK127" s="4">
        <v>75.73</v>
      </c>
      <c r="AL127" s="4">
        <v>85.52</v>
      </c>
      <c r="AM127" s="4">
        <v>21.32</v>
      </c>
      <c r="AN127" s="4">
        <v>39.31</v>
      </c>
      <c r="AO127" s="4">
        <v>283.19</v>
      </c>
      <c r="AP127" s="4">
        <v>2</v>
      </c>
      <c r="AQ127" s="4">
        <v>69.63</v>
      </c>
      <c r="AR127" s="4">
        <v>47.64</v>
      </c>
      <c r="AS127" s="4">
        <v>32.07</v>
      </c>
      <c r="AT127" s="4">
        <v>18.12</v>
      </c>
      <c r="AU127" s="4">
        <v>0.13</v>
      </c>
      <c r="AV127" s="4">
        <v>0.06</v>
      </c>
      <c r="AW127" s="4">
        <v>0.03</v>
      </c>
      <c r="AX127" s="4">
        <v>7.0000000000000007E-2</v>
      </c>
      <c r="AY127" s="4">
        <v>0.08</v>
      </c>
      <c r="AZ127" s="4">
        <v>0.4</v>
      </c>
      <c r="BA127" s="4">
        <v>0</v>
      </c>
      <c r="BB127" s="4">
        <v>1.06</v>
      </c>
      <c r="BC127" s="4">
        <v>0</v>
      </c>
      <c r="BD127" s="4">
        <v>0.34</v>
      </c>
      <c r="BE127" s="4">
        <v>0</v>
      </c>
      <c r="BF127" s="4">
        <v>0</v>
      </c>
      <c r="BG127" s="4">
        <v>0</v>
      </c>
      <c r="BH127" s="4">
        <v>7.0000000000000007E-2</v>
      </c>
      <c r="BI127" s="4">
        <v>0.11</v>
      </c>
      <c r="BJ127" s="4">
        <v>0.91</v>
      </c>
      <c r="BK127" s="4">
        <v>0</v>
      </c>
      <c r="BL127" s="4">
        <v>0</v>
      </c>
      <c r="BM127" s="4">
        <v>0.1</v>
      </c>
      <c r="BN127" s="4">
        <v>0.01</v>
      </c>
      <c r="BO127" s="4">
        <v>0.01</v>
      </c>
      <c r="BP127" s="4">
        <v>0</v>
      </c>
      <c r="BQ127" s="4">
        <v>0</v>
      </c>
      <c r="BR127" s="4">
        <v>0</v>
      </c>
      <c r="BS127" s="4">
        <v>292.17</v>
      </c>
      <c r="BU127" s="4">
        <v>268.13</v>
      </c>
      <c r="BW127" s="4">
        <v>0</v>
      </c>
      <c r="BX127" s="4">
        <v>0</v>
      </c>
      <c r="BY127" s="4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1.25</v>
      </c>
    </row>
    <row r="128" spans="1:85" s="4" customFormat="1" ht="15" x14ac:dyDescent="0.25">
      <c r="A128" s="4" t="str">
        <f>"6/7"</f>
        <v>6/7</v>
      </c>
      <c r="B128" s="6" t="s">
        <v>142</v>
      </c>
      <c r="C128" s="29" t="str">
        <f>"110"</f>
        <v>110</v>
      </c>
      <c r="D128" s="17">
        <v>35.119999999999997</v>
      </c>
      <c r="E128" s="17">
        <v>36.85</v>
      </c>
      <c r="F128" s="17">
        <v>17.420000000000002</v>
      </c>
      <c r="G128" s="17">
        <v>3.39</v>
      </c>
      <c r="H128" s="17">
        <v>5.84</v>
      </c>
      <c r="I128" s="17">
        <v>321.84916823564998</v>
      </c>
      <c r="J128" s="1">
        <v>6.61</v>
      </c>
      <c r="K128" s="1">
        <v>2.27</v>
      </c>
      <c r="L128" s="1">
        <v>2.91</v>
      </c>
      <c r="M128" s="1">
        <v>0</v>
      </c>
      <c r="N128" s="1">
        <v>3.22</v>
      </c>
      <c r="O128" s="1">
        <v>3.1</v>
      </c>
      <c r="P128" s="1">
        <v>0.52</v>
      </c>
      <c r="Q128" s="1">
        <v>0</v>
      </c>
      <c r="R128" s="1">
        <v>0</v>
      </c>
      <c r="S128" s="1">
        <v>0.17</v>
      </c>
      <c r="T128" s="1">
        <v>2.8</v>
      </c>
      <c r="U128" s="1">
        <v>28.49</v>
      </c>
      <c r="V128" s="1">
        <v>582.52</v>
      </c>
      <c r="W128" s="1">
        <v>0.28999999999999998</v>
      </c>
      <c r="X128" s="1">
        <v>6.09</v>
      </c>
      <c r="Y128" s="1">
        <v>14.44</v>
      </c>
      <c r="Z128" s="1">
        <v>1.25</v>
      </c>
      <c r="AA128" s="4">
        <v>0</v>
      </c>
      <c r="AB128" s="4">
        <v>0</v>
      </c>
      <c r="AC128" s="4">
        <v>0</v>
      </c>
      <c r="AD128" s="4">
        <v>138</v>
      </c>
      <c r="AE128" s="4">
        <v>79.69</v>
      </c>
      <c r="AF128" s="4">
        <v>31.42</v>
      </c>
      <c r="AG128" s="4">
        <v>56.69</v>
      </c>
      <c r="AH128" s="4">
        <v>35.9</v>
      </c>
      <c r="AI128" s="4">
        <v>81.77</v>
      </c>
      <c r="AJ128" s="4">
        <v>49.22</v>
      </c>
      <c r="AK128" s="4">
        <v>56.71</v>
      </c>
      <c r="AL128" s="4">
        <v>83.82</v>
      </c>
      <c r="AM128" s="4">
        <v>40.4</v>
      </c>
      <c r="AN128" s="4">
        <v>39.28</v>
      </c>
      <c r="AO128" s="4">
        <v>370.44</v>
      </c>
      <c r="AP128" s="4">
        <v>0</v>
      </c>
      <c r="AQ128" s="4">
        <v>162.38999999999999</v>
      </c>
      <c r="AR128" s="4">
        <v>80.28</v>
      </c>
      <c r="AS128" s="4">
        <v>71.680000000000007</v>
      </c>
      <c r="AT128" s="4">
        <v>19.100000000000001</v>
      </c>
      <c r="AU128" s="4">
        <v>0.11</v>
      </c>
      <c r="AV128" s="4">
        <v>0.06</v>
      </c>
      <c r="AW128" s="4">
        <v>0.04</v>
      </c>
      <c r="AX128" s="4">
        <v>0.11</v>
      </c>
      <c r="AY128" s="4">
        <v>0.12</v>
      </c>
      <c r="AZ128" s="4">
        <v>0.47</v>
      </c>
      <c r="BA128" s="4">
        <v>0.02</v>
      </c>
      <c r="BB128" s="4">
        <v>1.4</v>
      </c>
      <c r="BC128" s="4">
        <v>0</v>
      </c>
      <c r="BD128" s="4">
        <v>0.47</v>
      </c>
      <c r="BE128" s="4">
        <v>0.01</v>
      </c>
      <c r="BF128" s="4">
        <v>0.02</v>
      </c>
      <c r="BG128" s="4">
        <v>0</v>
      </c>
      <c r="BH128" s="4">
        <v>7.0000000000000007E-2</v>
      </c>
      <c r="BI128" s="4">
        <v>0.13</v>
      </c>
      <c r="BJ128" s="4">
        <v>1.66</v>
      </c>
      <c r="BK128" s="4">
        <v>0</v>
      </c>
      <c r="BL128" s="4">
        <v>0</v>
      </c>
      <c r="BM128" s="4">
        <v>2.06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183.18</v>
      </c>
      <c r="BU128" s="4">
        <v>50.67</v>
      </c>
      <c r="BW128" s="4">
        <v>0</v>
      </c>
      <c r="BX128" s="4">
        <v>0</v>
      </c>
      <c r="BY128" s="4">
        <v>0</v>
      </c>
      <c r="BZ128" s="4">
        <v>0</v>
      </c>
      <c r="CA128" s="4">
        <v>0</v>
      </c>
      <c r="CB128" s="4">
        <v>0</v>
      </c>
      <c r="CC128" s="4">
        <v>0</v>
      </c>
      <c r="CD128" s="4">
        <v>0</v>
      </c>
      <c r="CE128" s="4">
        <v>0</v>
      </c>
      <c r="CF128" s="4">
        <v>0</v>
      </c>
      <c r="CG128" s="4">
        <v>0</v>
      </c>
    </row>
    <row r="129" spans="1:85" s="4" customFormat="1" ht="15" x14ac:dyDescent="0.25">
      <c r="A129" s="4" t="str">
        <f>"-"</f>
        <v>-</v>
      </c>
      <c r="B129" s="6" t="s">
        <v>93</v>
      </c>
      <c r="C129" s="29" t="str">
        <f>"80"</f>
        <v>80</v>
      </c>
      <c r="D129" s="17">
        <v>5.28</v>
      </c>
      <c r="E129" s="17">
        <v>0</v>
      </c>
      <c r="F129" s="17">
        <v>0.96</v>
      </c>
      <c r="G129" s="17">
        <v>0.96</v>
      </c>
      <c r="H129" s="17">
        <v>26.72</v>
      </c>
      <c r="I129" s="17">
        <v>154.70400000000001</v>
      </c>
      <c r="J129" s="1">
        <v>0.16</v>
      </c>
      <c r="K129" s="1">
        <v>0</v>
      </c>
      <c r="L129" s="1">
        <v>0</v>
      </c>
      <c r="M129" s="1">
        <v>0</v>
      </c>
      <c r="N129" s="1">
        <v>0.96</v>
      </c>
      <c r="O129" s="1">
        <v>25.76</v>
      </c>
      <c r="P129" s="1">
        <v>6.64</v>
      </c>
      <c r="Q129" s="1">
        <v>0</v>
      </c>
      <c r="R129" s="1">
        <v>0</v>
      </c>
      <c r="S129" s="1">
        <v>0.8</v>
      </c>
      <c r="T129" s="1">
        <v>2</v>
      </c>
      <c r="U129" s="1">
        <v>488</v>
      </c>
      <c r="V129" s="1">
        <v>196</v>
      </c>
      <c r="W129" s="1">
        <v>0.06</v>
      </c>
      <c r="X129" s="1">
        <v>0.56000000000000005</v>
      </c>
      <c r="Y129" s="1">
        <v>1.6</v>
      </c>
      <c r="Z129" s="1">
        <v>0</v>
      </c>
      <c r="AA129" s="4">
        <v>0</v>
      </c>
      <c r="AB129" s="4">
        <v>0</v>
      </c>
      <c r="AC129" s="4">
        <v>0</v>
      </c>
      <c r="AD129" s="4">
        <v>341.6</v>
      </c>
      <c r="AE129" s="4">
        <v>178.4</v>
      </c>
      <c r="AF129" s="4">
        <v>74.400000000000006</v>
      </c>
      <c r="AG129" s="4">
        <v>158.4</v>
      </c>
      <c r="AH129" s="4">
        <v>64</v>
      </c>
      <c r="AI129" s="4">
        <v>296.8</v>
      </c>
      <c r="AJ129" s="4">
        <v>237.6</v>
      </c>
      <c r="AK129" s="4">
        <v>232.8</v>
      </c>
      <c r="AL129" s="4">
        <v>371.2</v>
      </c>
      <c r="AM129" s="4">
        <v>99.2</v>
      </c>
      <c r="AN129" s="4">
        <v>248</v>
      </c>
      <c r="AO129" s="4">
        <v>1223.2</v>
      </c>
      <c r="AP129" s="4">
        <v>0</v>
      </c>
      <c r="AQ129" s="4">
        <v>420.8</v>
      </c>
      <c r="AR129" s="4">
        <v>232.8</v>
      </c>
      <c r="AS129" s="4">
        <v>144</v>
      </c>
      <c r="AT129" s="4">
        <v>104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0.11</v>
      </c>
      <c r="BC129" s="4">
        <v>0</v>
      </c>
      <c r="BD129" s="4">
        <v>0.01</v>
      </c>
      <c r="BE129" s="4">
        <v>0.02</v>
      </c>
      <c r="BF129" s="4">
        <v>0</v>
      </c>
      <c r="BG129" s="4">
        <v>0</v>
      </c>
      <c r="BH129" s="4">
        <v>0</v>
      </c>
      <c r="BI129" s="4">
        <v>0.01</v>
      </c>
      <c r="BJ129" s="4">
        <v>0.09</v>
      </c>
      <c r="BK129" s="4">
        <v>0</v>
      </c>
      <c r="BL129" s="4">
        <v>0</v>
      </c>
      <c r="BM129" s="4">
        <v>0.38</v>
      </c>
      <c r="BN129" s="4">
        <v>0.06</v>
      </c>
      <c r="BO129" s="4">
        <v>0</v>
      </c>
      <c r="BP129" s="4">
        <v>0</v>
      </c>
      <c r="BQ129" s="4">
        <v>0</v>
      </c>
      <c r="BR129" s="4">
        <v>0</v>
      </c>
      <c r="BS129" s="4">
        <v>37.6</v>
      </c>
      <c r="BU129" s="4">
        <v>0.67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</row>
    <row r="130" spans="1:85" s="4" customFormat="1" ht="15" x14ac:dyDescent="0.25">
      <c r="A130" s="4" t="str">
        <f>"60/3"</f>
        <v>60/3</v>
      </c>
      <c r="B130" s="6" t="s">
        <v>123</v>
      </c>
      <c r="C130" s="29" t="str">
        <f>"150"</f>
        <v>150</v>
      </c>
      <c r="D130" s="17">
        <v>3.51</v>
      </c>
      <c r="E130" s="17">
        <v>0</v>
      </c>
      <c r="F130" s="17">
        <v>10.28</v>
      </c>
      <c r="G130" s="17">
        <v>10.28</v>
      </c>
      <c r="H130" s="17">
        <v>33.22</v>
      </c>
      <c r="I130" s="17">
        <v>246.64770899999999</v>
      </c>
      <c r="J130" s="1">
        <v>1.38</v>
      </c>
      <c r="K130" s="1">
        <v>6.5</v>
      </c>
      <c r="L130" s="1">
        <v>1.38</v>
      </c>
      <c r="M130" s="1">
        <v>0</v>
      </c>
      <c r="N130" s="1">
        <v>3.38</v>
      </c>
      <c r="O130" s="1">
        <v>29.84</v>
      </c>
      <c r="P130" s="1">
        <v>2.3199999999999998</v>
      </c>
      <c r="Q130" s="1">
        <v>0</v>
      </c>
      <c r="R130" s="1">
        <v>0</v>
      </c>
      <c r="S130" s="1">
        <v>0.1</v>
      </c>
      <c r="T130" s="1">
        <v>0.72</v>
      </c>
      <c r="U130" s="1">
        <v>0</v>
      </c>
      <c r="V130" s="1">
        <v>119.79</v>
      </c>
      <c r="W130" s="1">
        <v>0.03</v>
      </c>
      <c r="X130" s="1">
        <v>0.78</v>
      </c>
      <c r="Y130" s="1">
        <v>1.74</v>
      </c>
      <c r="Z130" s="1">
        <v>1.32</v>
      </c>
      <c r="AA130" s="4">
        <v>0</v>
      </c>
      <c r="AB130" s="4">
        <v>0</v>
      </c>
      <c r="AC130" s="4">
        <v>0</v>
      </c>
      <c r="AD130" s="4">
        <v>269.04000000000002</v>
      </c>
      <c r="AE130" s="4">
        <v>116.28</v>
      </c>
      <c r="AF130" s="4">
        <v>69.010000000000005</v>
      </c>
      <c r="AG130" s="4">
        <v>106.79</v>
      </c>
      <c r="AH130" s="4">
        <v>43.56</v>
      </c>
      <c r="AI130" s="4">
        <v>161.38999999999999</v>
      </c>
      <c r="AJ130" s="4">
        <v>172.82</v>
      </c>
      <c r="AK130" s="4">
        <v>222.18</v>
      </c>
      <c r="AL130" s="4">
        <v>251.38</v>
      </c>
      <c r="AM130" s="4">
        <v>74.150000000000006</v>
      </c>
      <c r="AN130" s="4">
        <v>139.97</v>
      </c>
      <c r="AO130" s="4">
        <v>547.17999999999995</v>
      </c>
      <c r="AP130" s="4">
        <v>0</v>
      </c>
      <c r="AQ130" s="4">
        <v>144.36000000000001</v>
      </c>
      <c r="AR130" s="4">
        <v>144.88999999999999</v>
      </c>
      <c r="AS130" s="4">
        <v>125.39</v>
      </c>
      <c r="AT130" s="4">
        <v>59.85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0.69</v>
      </c>
      <c r="BC130" s="4">
        <v>0</v>
      </c>
      <c r="BD130" s="4">
        <v>0.42</v>
      </c>
      <c r="BE130" s="4">
        <v>0.03</v>
      </c>
      <c r="BF130" s="4">
        <v>7.0000000000000007E-2</v>
      </c>
      <c r="BG130" s="4">
        <v>0</v>
      </c>
      <c r="BH130" s="4">
        <v>0</v>
      </c>
      <c r="BI130" s="4">
        <v>0</v>
      </c>
      <c r="BJ130" s="4">
        <v>2.46</v>
      </c>
      <c r="BK130" s="4">
        <v>0</v>
      </c>
      <c r="BL130" s="4">
        <v>0</v>
      </c>
      <c r="BM130" s="4">
        <v>5.88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42.51</v>
      </c>
      <c r="BU130" s="4">
        <v>324</v>
      </c>
      <c r="BW130" s="4">
        <v>0</v>
      </c>
      <c r="BX130" s="4">
        <v>0</v>
      </c>
      <c r="BY130" s="4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</row>
    <row r="131" spans="1:85" s="4" customFormat="1" ht="15" x14ac:dyDescent="0.25">
      <c r="A131" s="4" t="str">
        <f>"2/10"</f>
        <v>2/10</v>
      </c>
      <c r="B131" s="6" t="s">
        <v>143</v>
      </c>
      <c r="C131" s="29" t="str">
        <f>"200"</f>
        <v>200</v>
      </c>
      <c r="D131" s="17">
        <v>0.11</v>
      </c>
      <c r="E131" s="17">
        <v>0</v>
      </c>
      <c r="F131" s="17">
        <v>0.02</v>
      </c>
      <c r="G131" s="17">
        <v>0.02</v>
      </c>
      <c r="H131" s="17">
        <v>18.66</v>
      </c>
      <c r="I131" s="17">
        <v>72.043199999999999</v>
      </c>
      <c r="J131" s="1">
        <v>0</v>
      </c>
      <c r="K131" s="1">
        <v>0</v>
      </c>
      <c r="L131" s="1">
        <v>0</v>
      </c>
      <c r="M131" s="1">
        <v>0</v>
      </c>
      <c r="N131" s="1">
        <v>18.63</v>
      </c>
      <c r="O131" s="1">
        <v>0.03</v>
      </c>
      <c r="P131" s="1">
        <v>0.23</v>
      </c>
      <c r="Q131" s="1">
        <v>0</v>
      </c>
      <c r="R131" s="1">
        <v>0</v>
      </c>
      <c r="S131" s="1">
        <v>0.03</v>
      </c>
      <c r="T131" s="1">
        <v>0.19</v>
      </c>
      <c r="U131" s="1">
        <v>0.83</v>
      </c>
      <c r="V131" s="1">
        <v>11.57</v>
      </c>
      <c r="W131" s="1">
        <v>0</v>
      </c>
      <c r="X131" s="1">
        <v>0.01</v>
      </c>
      <c r="Y131" s="1">
        <v>0.02</v>
      </c>
      <c r="Z131" s="1">
        <v>0.4</v>
      </c>
      <c r="AA131" s="4">
        <v>0</v>
      </c>
      <c r="AB131" s="4">
        <v>0</v>
      </c>
      <c r="AC131" s="4">
        <v>0</v>
      </c>
      <c r="AD131" s="4">
        <v>0.76</v>
      </c>
      <c r="AE131" s="4">
        <v>0.72</v>
      </c>
      <c r="AF131" s="4">
        <v>0.12</v>
      </c>
      <c r="AG131" s="4">
        <v>0.44</v>
      </c>
      <c r="AH131" s="4">
        <v>0.12</v>
      </c>
      <c r="AI131" s="4">
        <v>0.36</v>
      </c>
      <c r="AJ131" s="4">
        <v>0.68</v>
      </c>
      <c r="AK131" s="4">
        <v>0.4</v>
      </c>
      <c r="AL131" s="4">
        <v>3.12</v>
      </c>
      <c r="AM131" s="4">
        <v>0.28000000000000003</v>
      </c>
      <c r="AN131" s="4">
        <v>0.56000000000000005</v>
      </c>
      <c r="AO131" s="4">
        <v>1.68</v>
      </c>
      <c r="AP131" s="4">
        <v>10.8</v>
      </c>
      <c r="AQ131" s="4">
        <v>0.52</v>
      </c>
      <c r="AR131" s="4">
        <v>0.64</v>
      </c>
      <c r="AS131" s="4">
        <v>0.24</v>
      </c>
      <c r="AT131" s="4">
        <v>0.2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0.01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0.02</v>
      </c>
      <c r="BN131" s="4">
        <v>0</v>
      </c>
      <c r="BO131" s="4">
        <v>0</v>
      </c>
      <c r="BP131" s="4">
        <v>0</v>
      </c>
      <c r="BQ131" s="4">
        <v>0</v>
      </c>
      <c r="BR131" s="4">
        <v>0</v>
      </c>
      <c r="BS131" s="4">
        <v>3.45</v>
      </c>
      <c r="BU131" s="4">
        <v>0.2</v>
      </c>
      <c r="BW131" s="4">
        <v>0</v>
      </c>
      <c r="BX131" s="4">
        <v>0</v>
      </c>
      <c r="BY131" s="4">
        <v>0</v>
      </c>
      <c r="BZ131" s="4">
        <v>0</v>
      </c>
      <c r="CA131" s="4">
        <v>0</v>
      </c>
      <c r="CB131" s="4">
        <v>0</v>
      </c>
      <c r="CC131" s="4">
        <v>0</v>
      </c>
      <c r="CD131" s="4">
        <v>0</v>
      </c>
      <c r="CE131" s="4">
        <v>0</v>
      </c>
      <c r="CF131" s="4">
        <v>15</v>
      </c>
      <c r="CG131" s="4">
        <v>0</v>
      </c>
    </row>
    <row r="132" spans="1:85" s="7" customFormat="1" ht="14.25" x14ac:dyDescent="0.2">
      <c r="B132" s="13" t="s">
        <v>95</v>
      </c>
      <c r="C132" s="25">
        <f>C131+C130+C129+C128+C127+C126</f>
        <v>870</v>
      </c>
      <c r="D132" s="18">
        <v>48.28</v>
      </c>
      <c r="E132" s="18">
        <v>37.97</v>
      </c>
      <c r="F132" s="18">
        <v>37.159999999999997</v>
      </c>
      <c r="G132" s="18">
        <v>18.920000000000002</v>
      </c>
      <c r="H132" s="18">
        <v>105.83</v>
      </c>
      <c r="I132" s="18">
        <v>980.78</v>
      </c>
      <c r="J132" s="19">
        <v>11.81</v>
      </c>
      <c r="K132" s="19">
        <v>11.48</v>
      </c>
      <c r="L132" s="19">
        <v>4.8099999999999996</v>
      </c>
      <c r="M132" s="19">
        <v>0</v>
      </c>
      <c r="N132" s="19">
        <v>40.4</v>
      </c>
      <c r="O132" s="19">
        <v>65.430000000000007</v>
      </c>
      <c r="P132" s="19">
        <v>13.46</v>
      </c>
      <c r="Q132" s="19">
        <v>0</v>
      </c>
      <c r="R132" s="19">
        <v>0</v>
      </c>
      <c r="S132" s="19">
        <v>1.5</v>
      </c>
      <c r="T132" s="19">
        <v>8.76</v>
      </c>
      <c r="U132" s="19">
        <v>1052.1400000000001</v>
      </c>
      <c r="V132" s="19">
        <v>1380.1</v>
      </c>
      <c r="W132" s="19">
        <v>0.5</v>
      </c>
      <c r="X132" s="19">
        <v>8.36</v>
      </c>
      <c r="Y132" s="19">
        <v>19.8</v>
      </c>
      <c r="Z132" s="19">
        <v>13.38</v>
      </c>
      <c r="AA132" s="7">
        <v>0</v>
      </c>
      <c r="AB132" s="7">
        <v>0</v>
      </c>
      <c r="AC132" s="7">
        <v>0</v>
      </c>
      <c r="AD132" s="7">
        <v>863.56</v>
      </c>
      <c r="AE132" s="7">
        <v>475.16</v>
      </c>
      <c r="AF132" s="7">
        <v>202.93</v>
      </c>
      <c r="AG132" s="7">
        <v>394.16</v>
      </c>
      <c r="AH132" s="7">
        <v>167.05</v>
      </c>
      <c r="AI132" s="7">
        <v>617.91</v>
      </c>
      <c r="AJ132" s="7">
        <v>536.65</v>
      </c>
      <c r="AK132" s="7">
        <v>631.65</v>
      </c>
      <c r="AL132" s="7">
        <v>994.57</v>
      </c>
      <c r="AM132" s="7">
        <v>245.69</v>
      </c>
      <c r="AN132" s="7">
        <v>491.65</v>
      </c>
      <c r="AO132" s="7">
        <v>2592.61</v>
      </c>
      <c r="AP132" s="7">
        <v>86.98</v>
      </c>
      <c r="AQ132" s="7">
        <v>828.13</v>
      </c>
      <c r="AR132" s="7">
        <v>546.41</v>
      </c>
      <c r="AS132" s="7">
        <v>404.22</v>
      </c>
      <c r="AT132" s="7">
        <v>210.9</v>
      </c>
      <c r="AU132" s="7">
        <v>0.35</v>
      </c>
      <c r="AV132" s="7">
        <v>0.17</v>
      </c>
      <c r="AW132" s="7">
        <v>0.1</v>
      </c>
      <c r="AX132" s="7">
        <v>0.27</v>
      </c>
      <c r="AY132" s="7">
        <v>0.27</v>
      </c>
      <c r="AZ132" s="7">
        <v>1.19</v>
      </c>
      <c r="BA132" s="7">
        <v>0.05</v>
      </c>
      <c r="BB132" s="7">
        <v>3.59</v>
      </c>
      <c r="BC132" s="7">
        <v>0.02</v>
      </c>
      <c r="BD132" s="7">
        <v>1.4</v>
      </c>
      <c r="BE132" s="7">
        <v>7.0000000000000007E-2</v>
      </c>
      <c r="BF132" s="7">
        <v>0.12</v>
      </c>
      <c r="BG132" s="7">
        <v>0</v>
      </c>
      <c r="BH132" s="7">
        <v>0.14000000000000001</v>
      </c>
      <c r="BI132" s="7">
        <v>0.34</v>
      </c>
      <c r="BJ132" s="7">
        <v>6.18</v>
      </c>
      <c r="BK132" s="7">
        <v>0.02</v>
      </c>
      <c r="BL132" s="7">
        <v>0</v>
      </c>
      <c r="BM132" s="7">
        <v>11.28</v>
      </c>
      <c r="BN132" s="7">
        <v>0.08</v>
      </c>
      <c r="BO132" s="7">
        <v>0.01</v>
      </c>
      <c r="BP132" s="7">
        <v>0</v>
      </c>
      <c r="BQ132" s="7">
        <v>0</v>
      </c>
      <c r="BR132" s="7">
        <v>0</v>
      </c>
      <c r="BS132" s="7">
        <v>624.32000000000005</v>
      </c>
      <c r="BT132" s="7" t="e">
        <f>$I$132/#REF!*100</f>
        <v>#REF!</v>
      </c>
      <c r="BU132" s="7">
        <v>640.03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19</v>
      </c>
      <c r="CG132" s="7">
        <v>1.25</v>
      </c>
    </row>
    <row r="133" spans="1:85" s="4" customFormat="1" ht="15" x14ac:dyDescent="0.25">
      <c r="B133" s="12" t="s">
        <v>96</v>
      </c>
      <c r="C133" s="29"/>
      <c r="D133" s="17"/>
      <c r="E133" s="17"/>
      <c r="F133" s="17"/>
      <c r="G133" s="17"/>
      <c r="H133" s="17"/>
      <c r="I133" s="1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85" s="4" customFormat="1" ht="15" x14ac:dyDescent="0.25">
      <c r="A134" s="4" t="str">
        <f>"21/10"</f>
        <v>21/10</v>
      </c>
      <c r="B134" s="6" t="s">
        <v>144</v>
      </c>
      <c r="C134" s="29" t="str">
        <f>"200"</f>
        <v>200</v>
      </c>
      <c r="D134" s="17">
        <v>5.45</v>
      </c>
      <c r="E134" s="17">
        <v>5.8</v>
      </c>
      <c r="F134" s="17">
        <v>4.4000000000000004</v>
      </c>
      <c r="G134" s="17">
        <v>0</v>
      </c>
      <c r="H134" s="17">
        <v>8.74</v>
      </c>
      <c r="I134" s="17">
        <v>95.204800000000006</v>
      </c>
      <c r="J134" s="1">
        <v>3.4</v>
      </c>
      <c r="K134" s="1">
        <v>0</v>
      </c>
      <c r="L134" s="1">
        <v>3.4</v>
      </c>
      <c r="M134" s="1">
        <v>0</v>
      </c>
      <c r="N134" s="1">
        <v>8.74</v>
      </c>
      <c r="O134" s="1">
        <v>0</v>
      </c>
      <c r="P134" s="1">
        <v>0</v>
      </c>
      <c r="Q134" s="1">
        <v>0</v>
      </c>
      <c r="R134" s="1">
        <v>0</v>
      </c>
      <c r="S134" s="1">
        <v>0.2</v>
      </c>
      <c r="T134" s="1">
        <v>1.4</v>
      </c>
      <c r="U134" s="1">
        <v>0</v>
      </c>
      <c r="V134" s="1">
        <v>256.95999999999998</v>
      </c>
      <c r="W134" s="1">
        <v>0.24</v>
      </c>
      <c r="X134" s="1">
        <v>0.16</v>
      </c>
      <c r="Y134" s="1">
        <v>1.6</v>
      </c>
      <c r="Z134" s="1">
        <v>1.04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0</v>
      </c>
      <c r="BO134" s="4">
        <v>0</v>
      </c>
      <c r="BP134" s="4">
        <v>0</v>
      </c>
      <c r="BQ134" s="4">
        <v>0</v>
      </c>
      <c r="BR134" s="4">
        <v>0</v>
      </c>
      <c r="BS134" s="4">
        <v>178</v>
      </c>
      <c r="BU134" s="4">
        <v>26.67</v>
      </c>
      <c r="BW134" s="4">
        <v>0</v>
      </c>
      <c r="BX134" s="4">
        <v>0</v>
      </c>
      <c r="BY134" s="4">
        <v>0</v>
      </c>
      <c r="BZ134" s="4">
        <v>0</v>
      </c>
      <c r="CA134" s="4">
        <v>0</v>
      </c>
      <c r="CB134" s="4">
        <v>0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</row>
    <row r="135" spans="1:85" s="4" customFormat="1" ht="15" x14ac:dyDescent="0.25">
      <c r="A135" s="4" t="str">
        <f>"21/12"</f>
        <v>21/12</v>
      </c>
      <c r="B135" s="6" t="s">
        <v>145</v>
      </c>
      <c r="C135" s="29" t="str">
        <f>"60"</f>
        <v>60</v>
      </c>
      <c r="D135" s="17">
        <v>7.3</v>
      </c>
      <c r="E135" s="17">
        <v>4.59</v>
      </c>
      <c r="F135" s="17">
        <v>12.11</v>
      </c>
      <c r="G135" s="17">
        <v>0.38</v>
      </c>
      <c r="H135" s="17">
        <v>31.45</v>
      </c>
      <c r="I135" s="17">
        <v>265.68438254399996</v>
      </c>
      <c r="J135" s="1">
        <v>8.3800000000000008</v>
      </c>
      <c r="K135" s="1">
        <v>0.33</v>
      </c>
      <c r="L135" s="1">
        <v>8.3800000000000008</v>
      </c>
      <c r="M135" s="1">
        <v>0</v>
      </c>
      <c r="N135" s="1">
        <v>13.28</v>
      </c>
      <c r="O135" s="1">
        <v>18.170000000000002</v>
      </c>
      <c r="P135" s="1">
        <v>0.94</v>
      </c>
      <c r="Q135" s="1">
        <v>0</v>
      </c>
      <c r="R135" s="1">
        <v>0</v>
      </c>
      <c r="S135" s="1">
        <v>0.22</v>
      </c>
      <c r="T135" s="1">
        <v>0.88</v>
      </c>
      <c r="U135" s="1">
        <v>91.05</v>
      </c>
      <c r="V135" s="1">
        <v>65.38</v>
      </c>
      <c r="W135" s="1">
        <v>0.1</v>
      </c>
      <c r="X135" s="1">
        <v>0.37</v>
      </c>
      <c r="Y135" s="1">
        <v>2</v>
      </c>
      <c r="Z135" s="1">
        <v>0.04</v>
      </c>
      <c r="AA135" s="4">
        <v>0</v>
      </c>
      <c r="AB135" s="4">
        <v>0</v>
      </c>
      <c r="AC135" s="4">
        <v>0</v>
      </c>
      <c r="AD135" s="4">
        <v>328.88</v>
      </c>
      <c r="AE135" s="4">
        <v>155.19999999999999</v>
      </c>
      <c r="AF135" s="4">
        <v>82.13</v>
      </c>
      <c r="AG135" s="4">
        <v>146.41</v>
      </c>
      <c r="AH135" s="4">
        <v>51.62</v>
      </c>
      <c r="AI135" s="4">
        <v>201.66</v>
      </c>
      <c r="AJ135" s="4">
        <v>158.99</v>
      </c>
      <c r="AK135" s="4">
        <v>183.75</v>
      </c>
      <c r="AL135" s="4">
        <v>210.65</v>
      </c>
      <c r="AM135" s="4">
        <v>90.19</v>
      </c>
      <c r="AN135" s="4">
        <v>136.86000000000001</v>
      </c>
      <c r="AO135" s="4">
        <v>1027.68</v>
      </c>
      <c r="AP135" s="4">
        <v>1.61</v>
      </c>
      <c r="AQ135" s="4">
        <v>309.74</v>
      </c>
      <c r="AR135" s="4">
        <v>227.74</v>
      </c>
      <c r="AS135" s="4">
        <v>117</v>
      </c>
      <c r="AT135" s="4">
        <v>82.57</v>
      </c>
      <c r="AU135" s="4">
        <v>0.35</v>
      </c>
      <c r="AV135" s="4">
        <v>0.16</v>
      </c>
      <c r="AW135" s="4">
        <v>0.09</v>
      </c>
      <c r="AX135" s="4">
        <v>0.2</v>
      </c>
      <c r="AY135" s="4">
        <v>0.22</v>
      </c>
      <c r="AZ135" s="4">
        <v>1.04</v>
      </c>
      <c r="BA135" s="4">
        <v>0</v>
      </c>
      <c r="BB135" s="4">
        <v>2.9</v>
      </c>
      <c r="BC135" s="4">
        <v>0</v>
      </c>
      <c r="BD135" s="4">
        <v>0.89</v>
      </c>
      <c r="BE135" s="4">
        <v>0</v>
      </c>
      <c r="BF135" s="4">
        <v>0</v>
      </c>
      <c r="BG135" s="4">
        <v>0</v>
      </c>
      <c r="BH135" s="4">
        <v>0</v>
      </c>
      <c r="BI135" s="4">
        <v>0.3</v>
      </c>
      <c r="BJ135" s="4">
        <v>2.37</v>
      </c>
      <c r="BK135" s="4">
        <v>0</v>
      </c>
      <c r="BL135" s="4">
        <v>0</v>
      </c>
      <c r="BM135" s="4">
        <v>0.28000000000000003</v>
      </c>
      <c r="BN135" s="4">
        <v>0.02</v>
      </c>
      <c r="BO135" s="4">
        <v>0</v>
      </c>
      <c r="BP135" s="4">
        <v>0</v>
      </c>
      <c r="BQ135" s="4">
        <v>0</v>
      </c>
      <c r="BR135" s="4">
        <v>0</v>
      </c>
      <c r="BS135" s="4">
        <v>27.81</v>
      </c>
      <c r="BU135" s="4">
        <v>62.22</v>
      </c>
      <c r="BW135" s="4">
        <v>0</v>
      </c>
      <c r="BX135" s="4">
        <v>0</v>
      </c>
      <c r="BY135" s="4">
        <v>0</v>
      </c>
      <c r="BZ135" s="4">
        <v>0</v>
      </c>
      <c r="CA135" s="4">
        <v>0</v>
      </c>
      <c r="CB135" s="4">
        <v>0</v>
      </c>
      <c r="CC135" s="4">
        <v>0</v>
      </c>
      <c r="CD135" s="4">
        <v>0</v>
      </c>
      <c r="CE135" s="4">
        <v>0</v>
      </c>
      <c r="CF135" s="4">
        <v>13.8</v>
      </c>
      <c r="CG135" s="4">
        <v>0.24</v>
      </c>
    </row>
    <row r="136" spans="1:85" s="4" customFormat="1" ht="15" x14ac:dyDescent="0.25">
      <c r="A136" s="4" t="str">
        <f>"-"</f>
        <v>-</v>
      </c>
      <c r="B136" s="6" t="s">
        <v>99</v>
      </c>
      <c r="C136" s="29" t="str">
        <f>"180"</f>
        <v>180</v>
      </c>
      <c r="D136" s="17">
        <v>0.72</v>
      </c>
      <c r="E136" s="17">
        <v>0</v>
      </c>
      <c r="F136" s="17">
        <v>0.72</v>
      </c>
      <c r="G136" s="17">
        <v>0.72</v>
      </c>
      <c r="H136" s="17">
        <v>17.64</v>
      </c>
      <c r="I136" s="17">
        <v>87.623999999999995</v>
      </c>
      <c r="J136" s="1">
        <v>0.18</v>
      </c>
      <c r="K136" s="1">
        <v>0</v>
      </c>
      <c r="L136" s="1">
        <v>0</v>
      </c>
      <c r="M136" s="1">
        <v>0</v>
      </c>
      <c r="N136" s="1">
        <v>16.2</v>
      </c>
      <c r="O136" s="1">
        <v>1.44</v>
      </c>
      <c r="P136" s="1">
        <v>3.24</v>
      </c>
      <c r="Q136" s="1">
        <v>0</v>
      </c>
      <c r="R136" s="1">
        <v>0</v>
      </c>
      <c r="S136" s="1">
        <v>1.44</v>
      </c>
      <c r="T136" s="1">
        <v>0.9</v>
      </c>
      <c r="U136" s="1">
        <v>46.8</v>
      </c>
      <c r="V136" s="1">
        <v>500.4</v>
      </c>
      <c r="W136" s="1">
        <v>0.04</v>
      </c>
      <c r="X136" s="1">
        <v>0.54</v>
      </c>
      <c r="Y136" s="1">
        <v>0.72</v>
      </c>
      <c r="Z136" s="1">
        <v>18</v>
      </c>
      <c r="AA136" s="4">
        <v>0</v>
      </c>
      <c r="AB136" s="4">
        <v>0</v>
      </c>
      <c r="AC136" s="4">
        <v>0</v>
      </c>
      <c r="AD136" s="4">
        <v>34.200000000000003</v>
      </c>
      <c r="AE136" s="4">
        <v>32.4</v>
      </c>
      <c r="AF136" s="4">
        <v>5.4</v>
      </c>
      <c r="AG136" s="4">
        <v>19.8</v>
      </c>
      <c r="AH136" s="4">
        <v>5.4</v>
      </c>
      <c r="AI136" s="4">
        <v>16.2</v>
      </c>
      <c r="AJ136" s="4">
        <v>30.6</v>
      </c>
      <c r="AK136" s="4">
        <v>18</v>
      </c>
      <c r="AL136" s="4">
        <v>140.4</v>
      </c>
      <c r="AM136" s="4">
        <v>12.6</v>
      </c>
      <c r="AN136" s="4">
        <v>25.2</v>
      </c>
      <c r="AO136" s="4">
        <v>75.599999999999994</v>
      </c>
      <c r="AP136" s="4">
        <v>0</v>
      </c>
      <c r="AQ136" s="4">
        <v>23.4</v>
      </c>
      <c r="AR136" s="4">
        <v>28.8</v>
      </c>
      <c r="AS136" s="4">
        <v>10.8</v>
      </c>
      <c r="AT136" s="4">
        <v>9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155.34</v>
      </c>
      <c r="BU136" s="4">
        <v>9</v>
      </c>
      <c r="BW136" s="4">
        <v>0</v>
      </c>
      <c r="BX136" s="4">
        <v>0</v>
      </c>
      <c r="BY136" s="4">
        <v>0</v>
      </c>
      <c r="BZ136" s="4">
        <v>0</v>
      </c>
      <c r="CA136" s="4">
        <v>0</v>
      </c>
      <c r="CB136" s="4">
        <v>0</v>
      </c>
      <c r="CC136" s="4">
        <v>0</v>
      </c>
      <c r="CD136" s="4">
        <v>0</v>
      </c>
      <c r="CE136" s="4">
        <v>0</v>
      </c>
      <c r="CF136" s="4">
        <v>0</v>
      </c>
      <c r="CG136" s="4">
        <v>0</v>
      </c>
    </row>
    <row r="137" spans="1:85" s="7" customFormat="1" ht="14.25" x14ac:dyDescent="0.2">
      <c r="B137" s="13" t="s">
        <v>100</v>
      </c>
      <c r="C137" s="25">
        <f>C136+C135+C134</f>
        <v>440</v>
      </c>
      <c r="D137" s="18">
        <v>13.47</v>
      </c>
      <c r="E137" s="18">
        <v>10.39</v>
      </c>
      <c r="F137" s="18">
        <v>17.23</v>
      </c>
      <c r="G137" s="18">
        <v>1.1000000000000001</v>
      </c>
      <c r="H137" s="18">
        <v>57.82</v>
      </c>
      <c r="I137" s="18">
        <v>448.51</v>
      </c>
      <c r="J137" s="19">
        <v>11.96</v>
      </c>
      <c r="K137" s="19">
        <v>0.33</v>
      </c>
      <c r="L137" s="19">
        <v>11.78</v>
      </c>
      <c r="M137" s="19">
        <v>0</v>
      </c>
      <c r="N137" s="19">
        <v>38.22</v>
      </c>
      <c r="O137" s="19">
        <v>19.61</v>
      </c>
      <c r="P137" s="19">
        <v>4.18</v>
      </c>
      <c r="Q137" s="19">
        <v>0</v>
      </c>
      <c r="R137" s="19">
        <v>0</v>
      </c>
      <c r="S137" s="19">
        <v>1.86</v>
      </c>
      <c r="T137" s="19">
        <v>3.18</v>
      </c>
      <c r="U137" s="19">
        <v>137.85</v>
      </c>
      <c r="V137" s="19">
        <v>822.74</v>
      </c>
      <c r="W137" s="19">
        <v>0.37</v>
      </c>
      <c r="X137" s="19">
        <v>1.07</v>
      </c>
      <c r="Y137" s="19">
        <v>4.32</v>
      </c>
      <c r="Z137" s="19">
        <v>19.079999999999998</v>
      </c>
      <c r="AA137" s="7">
        <v>0</v>
      </c>
      <c r="AB137" s="7">
        <v>0</v>
      </c>
      <c r="AC137" s="7">
        <v>0</v>
      </c>
      <c r="AD137" s="7">
        <v>363.08</v>
      </c>
      <c r="AE137" s="7">
        <v>187.6</v>
      </c>
      <c r="AF137" s="7">
        <v>87.53</v>
      </c>
      <c r="AG137" s="7">
        <v>166.21</v>
      </c>
      <c r="AH137" s="7">
        <v>57.02</v>
      </c>
      <c r="AI137" s="7">
        <v>217.86</v>
      </c>
      <c r="AJ137" s="7">
        <v>189.59</v>
      </c>
      <c r="AK137" s="7">
        <v>201.75</v>
      </c>
      <c r="AL137" s="7">
        <v>351.05</v>
      </c>
      <c r="AM137" s="7">
        <v>102.79</v>
      </c>
      <c r="AN137" s="7">
        <v>162.06</v>
      </c>
      <c r="AO137" s="7">
        <v>1103.28</v>
      </c>
      <c r="AP137" s="7">
        <v>1.61</v>
      </c>
      <c r="AQ137" s="7">
        <v>333.14</v>
      </c>
      <c r="AR137" s="7">
        <v>256.54000000000002</v>
      </c>
      <c r="AS137" s="7">
        <v>127.8</v>
      </c>
      <c r="AT137" s="7">
        <v>91.57</v>
      </c>
      <c r="AU137" s="7">
        <v>0.35</v>
      </c>
      <c r="AV137" s="7">
        <v>0.16</v>
      </c>
      <c r="AW137" s="7">
        <v>0.09</v>
      </c>
      <c r="AX137" s="7">
        <v>0.2</v>
      </c>
      <c r="AY137" s="7">
        <v>0.22</v>
      </c>
      <c r="AZ137" s="7">
        <v>1.04</v>
      </c>
      <c r="BA137" s="7">
        <v>0</v>
      </c>
      <c r="BB137" s="7">
        <v>2.9</v>
      </c>
      <c r="BC137" s="7">
        <v>0</v>
      </c>
      <c r="BD137" s="7">
        <v>0.89</v>
      </c>
      <c r="BE137" s="7">
        <v>0</v>
      </c>
      <c r="BF137" s="7">
        <v>0</v>
      </c>
      <c r="BG137" s="7">
        <v>0</v>
      </c>
      <c r="BH137" s="7">
        <v>0</v>
      </c>
      <c r="BI137" s="7">
        <v>0.3</v>
      </c>
      <c r="BJ137" s="7">
        <v>2.37</v>
      </c>
      <c r="BK137" s="7">
        <v>0</v>
      </c>
      <c r="BL137" s="7">
        <v>0</v>
      </c>
      <c r="BM137" s="7">
        <v>0.28000000000000003</v>
      </c>
      <c r="BN137" s="7">
        <v>0.02</v>
      </c>
      <c r="BO137" s="7">
        <v>0</v>
      </c>
      <c r="BP137" s="7">
        <v>0</v>
      </c>
      <c r="BQ137" s="7">
        <v>0</v>
      </c>
      <c r="BR137" s="7">
        <v>0</v>
      </c>
      <c r="BS137" s="7">
        <v>361.15</v>
      </c>
      <c r="BT137" s="7" t="e">
        <f>$I$137/#REF!*100</f>
        <v>#REF!</v>
      </c>
      <c r="BU137" s="7">
        <v>97.89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13.8</v>
      </c>
      <c r="CG137" s="7">
        <v>0.24</v>
      </c>
    </row>
    <row r="138" spans="1:85" s="4" customFormat="1" ht="15" x14ac:dyDescent="0.25">
      <c r="B138" s="12" t="s">
        <v>101</v>
      </c>
      <c r="C138" s="29"/>
      <c r="D138" s="17"/>
      <c r="E138" s="17"/>
      <c r="F138" s="17"/>
      <c r="G138" s="17"/>
      <c r="H138" s="17"/>
      <c r="I138" s="1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85" s="4" customFormat="1" ht="15" x14ac:dyDescent="0.25">
      <c r="A139" s="4" t="str">
        <f>"18/1"</f>
        <v>18/1</v>
      </c>
      <c r="B139" s="6" t="s">
        <v>146</v>
      </c>
      <c r="C139" s="29" t="str">
        <f>"80"</f>
        <v>80</v>
      </c>
      <c r="D139" s="17">
        <v>0.92</v>
      </c>
      <c r="E139" s="17">
        <v>0</v>
      </c>
      <c r="F139" s="17">
        <v>3.99</v>
      </c>
      <c r="G139" s="17">
        <v>3.99</v>
      </c>
      <c r="H139" s="17">
        <v>9.56</v>
      </c>
      <c r="I139" s="17">
        <v>79.953417600000009</v>
      </c>
      <c r="J139" s="1">
        <v>0.5</v>
      </c>
      <c r="K139" s="1">
        <v>2.6</v>
      </c>
      <c r="L139" s="1">
        <v>0.5</v>
      </c>
      <c r="M139" s="1">
        <v>0</v>
      </c>
      <c r="N139" s="1">
        <v>9.42</v>
      </c>
      <c r="O139" s="1">
        <v>0.14000000000000001</v>
      </c>
      <c r="P139" s="1">
        <v>1.69</v>
      </c>
      <c r="Q139" s="1">
        <v>0</v>
      </c>
      <c r="R139" s="1">
        <v>0</v>
      </c>
      <c r="S139" s="1">
        <v>0.21</v>
      </c>
      <c r="T139" s="1">
        <v>0.71</v>
      </c>
      <c r="U139" s="1">
        <v>14.86</v>
      </c>
      <c r="V139" s="1">
        <v>141.26</v>
      </c>
      <c r="W139" s="1">
        <v>0.05</v>
      </c>
      <c r="X139" s="1">
        <v>0.71</v>
      </c>
      <c r="Y139" s="1">
        <v>0.79</v>
      </c>
      <c r="Z139" s="1">
        <v>3.53</v>
      </c>
      <c r="AA139" s="4">
        <v>0</v>
      </c>
      <c r="AB139" s="4">
        <v>0</v>
      </c>
      <c r="AC139" s="4">
        <v>0</v>
      </c>
      <c r="AD139" s="4">
        <v>37.369999999999997</v>
      </c>
      <c r="AE139" s="4">
        <v>33.28</v>
      </c>
      <c r="AF139" s="4">
        <v>8.76</v>
      </c>
      <c r="AG139" s="4">
        <v>27.71</v>
      </c>
      <c r="AH139" s="4">
        <v>7.99</v>
      </c>
      <c r="AI139" s="4">
        <v>26.58</v>
      </c>
      <c r="AJ139" s="4">
        <v>36.880000000000003</v>
      </c>
      <c r="AK139" s="4">
        <v>33.520000000000003</v>
      </c>
      <c r="AL139" s="4">
        <v>100.88</v>
      </c>
      <c r="AM139" s="4">
        <v>12.24</v>
      </c>
      <c r="AN139" s="4">
        <v>22.67</v>
      </c>
      <c r="AO139" s="4">
        <v>182.67</v>
      </c>
      <c r="AP139" s="4">
        <v>2.82</v>
      </c>
      <c r="AQ139" s="4">
        <v>24.27</v>
      </c>
      <c r="AR139" s="4">
        <v>26.62</v>
      </c>
      <c r="AS139" s="4">
        <v>16.09</v>
      </c>
      <c r="AT139" s="4">
        <v>9.56</v>
      </c>
      <c r="AU139" s="4">
        <v>0.11</v>
      </c>
      <c r="AV139" s="4">
        <v>0.05</v>
      </c>
      <c r="AW139" s="4">
        <v>0.03</v>
      </c>
      <c r="AX139" s="4">
        <v>0.06</v>
      </c>
      <c r="AY139" s="4">
        <v>7.0000000000000007E-2</v>
      </c>
      <c r="AZ139" s="4">
        <v>0.31</v>
      </c>
      <c r="BA139" s="4">
        <v>0</v>
      </c>
      <c r="BB139" s="4">
        <v>0.25</v>
      </c>
      <c r="BC139" s="4">
        <v>0</v>
      </c>
      <c r="BD139" s="4">
        <v>0.16</v>
      </c>
      <c r="BE139" s="4">
        <v>0.01</v>
      </c>
      <c r="BF139" s="4">
        <v>0.03</v>
      </c>
      <c r="BG139" s="4">
        <v>0</v>
      </c>
      <c r="BH139" s="4">
        <v>0</v>
      </c>
      <c r="BI139" s="4">
        <v>0.06</v>
      </c>
      <c r="BJ139" s="4">
        <v>0.94</v>
      </c>
      <c r="BK139" s="4">
        <v>0.02</v>
      </c>
      <c r="BL139" s="4">
        <v>0</v>
      </c>
      <c r="BM139" s="4">
        <v>2.35</v>
      </c>
      <c r="BN139" s="4">
        <v>0</v>
      </c>
      <c r="BO139" s="4">
        <v>0</v>
      </c>
      <c r="BP139" s="4">
        <v>0</v>
      </c>
      <c r="BQ139" s="4">
        <v>0</v>
      </c>
      <c r="BR139" s="4">
        <v>0</v>
      </c>
      <c r="BS139" s="4">
        <v>63.37</v>
      </c>
      <c r="BU139" s="4">
        <v>1411.2</v>
      </c>
      <c r="BW139" s="4">
        <v>0</v>
      </c>
      <c r="BX139" s="4">
        <v>0</v>
      </c>
      <c r="BY139" s="4">
        <v>0</v>
      </c>
      <c r="BZ139" s="4">
        <v>0</v>
      </c>
      <c r="CA139" s="4">
        <v>0</v>
      </c>
      <c r="CB139" s="4">
        <v>0</v>
      </c>
      <c r="CC139" s="4">
        <v>0</v>
      </c>
      <c r="CD139" s="4">
        <v>0</v>
      </c>
      <c r="CE139" s="4">
        <v>0</v>
      </c>
      <c r="CF139" s="4">
        <v>4.8</v>
      </c>
      <c r="CG139" s="4">
        <v>0</v>
      </c>
    </row>
    <row r="140" spans="1:85" s="4" customFormat="1" ht="15" x14ac:dyDescent="0.25">
      <c r="A140" s="4" t="str">
        <f>"41/8"</f>
        <v>41/8</v>
      </c>
      <c r="B140" s="6" t="s">
        <v>147</v>
      </c>
      <c r="C140" s="29" t="str">
        <f>"180"</f>
        <v>180</v>
      </c>
      <c r="D140" s="17">
        <v>12.64</v>
      </c>
      <c r="E140" s="17">
        <v>9.84</v>
      </c>
      <c r="F140" s="17">
        <v>9.6300000000000008</v>
      </c>
      <c r="G140" s="17">
        <v>1.42</v>
      </c>
      <c r="H140" s="17">
        <v>25.63</v>
      </c>
      <c r="I140" s="17">
        <v>247.91168232000001</v>
      </c>
      <c r="J140" s="1">
        <v>4.62</v>
      </c>
      <c r="K140" s="1">
        <v>0.5</v>
      </c>
      <c r="L140" s="1">
        <v>0</v>
      </c>
      <c r="M140" s="1">
        <v>0</v>
      </c>
      <c r="N140" s="1">
        <v>2.92</v>
      </c>
      <c r="O140" s="1">
        <v>22.71</v>
      </c>
      <c r="P140" s="1">
        <v>2.65</v>
      </c>
      <c r="Q140" s="1">
        <v>0</v>
      </c>
      <c r="R140" s="1">
        <v>0</v>
      </c>
      <c r="S140" s="1">
        <v>0.39</v>
      </c>
      <c r="T140" s="1">
        <v>3.19</v>
      </c>
      <c r="U140" s="1">
        <v>339.69</v>
      </c>
      <c r="V140" s="1">
        <v>972.91</v>
      </c>
      <c r="W140" s="1">
        <v>0.17</v>
      </c>
      <c r="X140" s="1">
        <v>3.64</v>
      </c>
      <c r="Y140" s="1">
        <v>7.31</v>
      </c>
      <c r="Z140" s="1">
        <v>13.1</v>
      </c>
      <c r="AA140" s="4">
        <v>0</v>
      </c>
      <c r="AB140" s="4">
        <v>0</v>
      </c>
      <c r="AC140" s="4">
        <v>0</v>
      </c>
      <c r="AD140" s="4">
        <v>815.35</v>
      </c>
      <c r="AE140" s="4">
        <v>875.98</v>
      </c>
      <c r="AF140" s="4">
        <v>240.91</v>
      </c>
      <c r="AG140" s="4">
        <v>463.49</v>
      </c>
      <c r="AH140" s="4">
        <v>137.31</v>
      </c>
      <c r="AI140" s="4">
        <v>462.47</v>
      </c>
      <c r="AJ140" s="4">
        <v>628.72</v>
      </c>
      <c r="AK140" s="4">
        <v>762.19</v>
      </c>
      <c r="AL140" s="4">
        <v>995.15</v>
      </c>
      <c r="AM140" s="4">
        <v>370.19</v>
      </c>
      <c r="AN140" s="4">
        <v>521.4</v>
      </c>
      <c r="AO140" s="4">
        <v>1861.49</v>
      </c>
      <c r="AP140" s="4">
        <v>139.01</v>
      </c>
      <c r="AQ140" s="4">
        <v>385.35</v>
      </c>
      <c r="AR140" s="4">
        <v>444.19</v>
      </c>
      <c r="AS140" s="4">
        <v>374.33</v>
      </c>
      <c r="AT140" s="4">
        <v>152.94999999999999</v>
      </c>
      <c r="AU140" s="4">
        <v>0.04</v>
      </c>
      <c r="AV140" s="4">
        <v>0.02</v>
      </c>
      <c r="AW140" s="4">
        <v>0.01</v>
      </c>
      <c r="AX140" s="4">
        <v>0.02</v>
      </c>
      <c r="AY140" s="4">
        <v>0.03</v>
      </c>
      <c r="AZ140" s="4">
        <v>0.13</v>
      </c>
      <c r="BA140" s="4">
        <v>0</v>
      </c>
      <c r="BB140" s="4">
        <v>0.46</v>
      </c>
      <c r="BC140" s="4">
        <v>0</v>
      </c>
      <c r="BD140" s="4">
        <v>0.15</v>
      </c>
      <c r="BE140" s="4">
        <v>0</v>
      </c>
      <c r="BF140" s="4">
        <v>0</v>
      </c>
      <c r="BG140" s="4">
        <v>0</v>
      </c>
      <c r="BH140" s="4">
        <v>0.02</v>
      </c>
      <c r="BI140" s="4">
        <v>0.04</v>
      </c>
      <c r="BJ140" s="4">
        <v>0.65</v>
      </c>
      <c r="BK140" s="4">
        <v>0</v>
      </c>
      <c r="BL140" s="4">
        <v>0</v>
      </c>
      <c r="BM140" s="4">
        <v>0.57999999999999996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172.81</v>
      </c>
      <c r="BU140" s="4">
        <v>129.16</v>
      </c>
      <c r="BW140" s="4">
        <v>0</v>
      </c>
      <c r="BX140" s="4">
        <v>0</v>
      </c>
      <c r="BY140" s="4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0.72</v>
      </c>
    </row>
    <row r="141" spans="1:85" s="4" customFormat="1" ht="15" x14ac:dyDescent="0.25">
      <c r="A141" s="4" t="str">
        <f>"1/11"</f>
        <v>1/11</v>
      </c>
      <c r="B141" s="6" t="s">
        <v>104</v>
      </c>
      <c r="C141" s="29" t="str">
        <f>"40"</f>
        <v>40</v>
      </c>
      <c r="D141" s="17">
        <v>0.79</v>
      </c>
      <c r="E141" s="17">
        <v>0.57999999999999996</v>
      </c>
      <c r="F141" s="17">
        <v>2.33</v>
      </c>
      <c r="G141" s="17">
        <v>0.03</v>
      </c>
      <c r="H141" s="17">
        <v>2.64</v>
      </c>
      <c r="I141" s="17">
        <v>34.7194948</v>
      </c>
      <c r="J141" s="1">
        <v>1.52</v>
      </c>
      <c r="K141" s="1">
        <v>0.05</v>
      </c>
      <c r="L141" s="1">
        <v>0</v>
      </c>
      <c r="M141" s="1">
        <v>0</v>
      </c>
      <c r="N141" s="1">
        <v>1.35</v>
      </c>
      <c r="O141" s="1">
        <v>1.29</v>
      </c>
      <c r="P141" s="1">
        <v>7.0000000000000007E-2</v>
      </c>
      <c r="Q141" s="1">
        <v>0</v>
      </c>
      <c r="R141" s="1">
        <v>0</v>
      </c>
      <c r="S141" s="1">
        <v>0.02</v>
      </c>
      <c r="T141" s="1">
        <v>0.47</v>
      </c>
      <c r="U141" s="1">
        <v>132.74</v>
      </c>
      <c r="V141" s="1">
        <v>31.66</v>
      </c>
      <c r="W141" s="1">
        <v>0.03</v>
      </c>
      <c r="X141" s="1">
        <v>0.04</v>
      </c>
      <c r="Y141" s="1">
        <v>0.22</v>
      </c>
      <c r="Z141" s="1">
        <v>0.1</v>
      </c>
      <c r="AA141" s="4">
        <v>0</v>
      </c>
      <c r="AB141" s="4">
        <v>0</v>
      </c>
      <c r="AC141" s="4">
        <v>0</v>
      </c>
      <c r="AD141" s="4">
        <v>16.760000000000002</v>
      </c>
      <c r="AE141" s="4">
        <v>5.49</v>
      </c>
      <c r="AF141" s="4">
        <v>3.22</v>
      </c>
      <c r="AG141" s="4">
        <v>6.71</v>
      </c>
      <c r="AH141" s="4">
        <v>2.5</v>
      </c>
      <c r="AI141" s="4">
        <v>10.33</v>
      </c>
      <c r="AJ141" s="4">
        <v>6.94</v>
      </c>
      <c r="AK141" s="4">
        <v>8.18</v>
      </c>
      <c r="AL141" s="4">
        <v>7.55</v>
      </c>
      <c r="AM141" s="4">
        <v>4.37</v>
      </c>
      <c r="AN141" s="4">
        <v>7.19</v>
      </c>
      <c r="AO141" s="4">
        <v>62.21</v>
      </c>
      <c r="AP141" s="4">
        <v>0.53</v>
      </c>
      <c r="AQ141" s="4">
        <v>19.63</v>
      </c>
      <c r="AR141" s="4">
        <v>10.5</v>
      </c>
      <c r="AS141" s="4">
        <v>5.43</v>
      </c>
      <c r="AT141" s="4">
        <v>4.05</v>
      </c>
      <c r="AU141" s="4">
        <v>0.08</v>
      </c>
      <c r="AV141" s="4">
        <v>0.02</v>
      </c>
      <c r="AW141" s="4">
        <v>0.02</v>
      </c>
      <c r="AX141" s="4">
        <v>0.04</v>
      </c>
      <c r="AY141" s="4">
        <v>0.05</v>
      </c>
      <c r="AZ141" s="4">
        <v>0.17</v>
      </c>
      <c r="BA141" s="4">
        <v>0</v>
      </c>
      <c r="BB141" s="4">
        <v>0.5</v>
      </c>
      <c r="BC141" s="4">
        <v>0</v>
      </c>
      <c r="BD141" s="4">
        <v>0.16</v>
      </c>
      <c r="BE141" s="4">
        <v>0</v>
      </c>
      <c r="BF141" s="4">
        <v>0</v>
      </c>
      <c r="BG141" s="4">
        <v>0</v>
      </c>
      <c r="BH141" s="4">
        <v>0.02</v>
      </c>
      <c r="BI141" s="4">
        <v>0.06</v>
      </c>
      <c r="BJ141" s="4">
        <v>0.47</v>
      </c>
      <c r="BK141" s="4">
        <v>0</v>
      </c>
      <c r="BL141" s="4">
        <v>0</v>
      </c>
      <c r="BM141" s="4">
        <v>0.03</v>
      </c>
      <c r="BN141" s="4">
        <v>0</v>
      </c>
      <c r="BO141" s="4">
        <v>0</v>
      </c>
      <c r="BP141" s="4">
        <v>0</v>
      </c>
      <c r="BQ141" s="4">
        <v>0</v>
      </c>
      <c r="BR141" s="4">
        <v>0</v>
      </c>
      <c r="BS141" s="4">
        <v>38.22</v>
      </c>
      <c r="BU141" s="4">
        <v>19.54</v>
      </c>
      <c r="BW141" s="4">
        <v>0</v>
      </c>
      <c r="BX141" s="4">
        <v>0</v>
      </c>
      <c r="BY141" s="4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0.4</v>
      </c>
      <c r="CG141" s="4">
        <v>0.32</v>
      </c>
    </row>
    <row r="142" spans="1:85" s="4" customFormat="1" ht="15" x14ac:dyDescent="0.25">
      <c r="A142" s="4" t="str">
        <f>"-"</f>
        <v>-</v>
      </c>
      <c r="B142" s="6" t="s">
        <v>83</v>
      </c>
      <c r="C142" s="29" t="str">
        <f>"50"</f>
        <v>50</v>
      </c>
      <c r="D142" s="17">
        <v>3.31</v>
      </c>
      <c r="E142" s="17">
        <v>0</v>
      </c>
      <c r="F142" s="17">
        <v>0.33</v>
      </c>
      <c r="G142" s="17">
        <v>0.33</v>
      </c>
      <c r="H142" s="17">
        <v>23.35</v>
      </c>
      <c r="I142" s="17">
        <v>112.40049999999999</v>
      </c>
      <c r="J142" s="1">
        <v>0.1</v>
      </c>
      <c r="K142" s="1">
        <v>0</v>
      </c>
      <c r="L142" s="1">
        <v>0</v>
      </c>
      <c r="M142" s="1">
        <v>0</v>
      </c>
      <c r="N142" s="1">
        <v>0.55000000000000004</v>
      </c>
      <c r="O142" s="1">
        <v>22.8</v>
      </c>
      <c r="P142" s="1">
        <v>0.1</v>
      </c>
      <c r="Q142" s="1">
        <v>0</v>
      </c>
      <c r="R142" s="1">
        <v>0</v>
      </c>
      <c r="S142" s="1">
        <v>0.15</v>
      </c>
      <c r="T142" s="1">
        <v>0.9</v>
      </c>
      <c r="U142" s="1">
        <v>122.85</v>
      </c>
      <c r="V142" s="1">
        <v>41.23</v>
      </c>
      <c r="W142" s="1">
        <v>0.02</v>
      </c>
      <c r="X142" s="1">
        <v>0.68</v>
      </c>
      <c r="Y142" s="1">
        <v>1.55</v>
      </c>
      <c r="Z142" s="1">
        <v>0</v>
      </c>
      <c r="AA142" s="4">
        <v>0</v>
      </c>
      <c r="AB142" s="4">
        <v>0</v>
      </c>
      <c r="AC142" s="4">
        <v>0</v>
      </c>
      <c r="AD142" s="4">
        <v>254.48</v>
      </c>
      <c r="AE142" s="4">
        <v>84.39</v>
      </c>
      <c r="AF142" s="4">
        <v>50.03</v>
      </c>
      <c r="AG142" s="4">
        <v>100.05</v>
      </c>
      <c r="AH142" s="4">
        <v>37.85</v>
      </c>
      <c r="AI142" s="4">
        <v>180.96</v>
      </c>
      <c r="AJ142" s="4">
        <v>112.23</v>
      </c>
      <c r="AK142" s="4">
        <v>156.6</v>
      </c>
      <c r="AL142" s="4">
        <v>129.19999999999999</v>
      </c>
      <c r="AM142" s="4">
        <v>67.86</v>
      </c>
      <c r="AN142" s="4">
        <v>120.06</v>
      </c>
      <c r="AO142" s="4">
        <v>1003.98</v>
      </c>
      <c r="AP142" s="4">
        <v>117.45</v>
      </c>
      <c r="AQ142" s="4">
        <v>327.12</v>
      </c>
      <c r="AR142" s="4">
        <v>142.25</v>
      </c>
      <c r="AS142" s="4">
        <v>94.4</v>
      </c>
      <c r="AT142" s="4">
        <v>74.819999999999993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7.0000000000000007E-2</v>
      </c>
      <c r="BB142" s="4">
        <v>0.04</v>
      </c>
      <c r="BC142" s="4">
        <v>0.04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0.03</v>
      </c>
      <c r="BK142" s="4">
        <v>0</v>
      </c>
      <c r="BL142" s="4">
        <v>0</v>
      </c>
      <c r="BM142" s="4">
        <v>0.14000000000000001</v>
      </c>
      <c r="BN142" s="4">
        <v>0.01</v>
      </c>
      <c r="BO142" s="4">
        <v>0</v>
      </c>
      <c r="BP142" s="4">
        <v>0</v>
      </c>
      <c r="BQ142" s="4">
        <v>0</v>
      </c>
      <c r="BR142" s="4">
        <v>0</v>
      </c>
      <c r="BS142" s="4">
        <v>19.55</v>
      </c>
      <c r="BU142" s="4">
        <v>0</v>
      </c>
      <c r="BW142" s="4">
        <v>0</v>
      </c>
      <c r="BX142" s="4">
        <v>0</v>
      </c>
      <c r="BY142" s="4">
        <v>0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</row>
    <row r="143" spans="1:85" s="4" customFormat="1" ht="15" x14ac:dyDescent="0.25">
      <c r="A143" s="4" t="str">
        <f>"15/10"</f>
        <v>15/10</v>
      </c>
      <c r="B143" s="6" t="s">
        <v>105</v>
      </c>
      <c r="C143" s="29" t="str">
        <f>"200"</f>
        <v>200</v>
      </c>
      <c r="D143" s="17">
        <v>0.08</v>
      </c>
      <c r="E143" s="17">
        <v>0</v>
      </c>
      <c r="F143" s="17">
        <v>0.01</v>
      </c>
      <c r="G143" s="17">
        <v>0.01</v>
      </c>
      <c r="H143" s="17">
        <v>9</v>
      </c>
      <c r="I143" s="17">
        <v>35.682173658536591</v>
      </c>
      <c r="J143" s="1">
        <v>0</v>
      </c>
      <c r="K143" s="1">
        <v>0</v>
      </c>
      <c r="L143" s="1">
        <v>0</v>
      </c>
      <c r="M143" s="1">
        <v>0</v>
      </c>
      <c r="N143" s="1">
        <v>9</v>
      </c>
      <c r="O143" s="1">
        <v>0</v>
      </c>
      <c r="P143" s="1">
        <v>0.11</v>
      </c>
      <c r="Q143" s="1">
        <v>0</v>
      </c>
      <c r="R143" s="1">
        <v>0</v>
      </c>
      <c r="S143" s="1">
        <v>0.28000000000000003</v>
      </c>
      <c r="T143" s="1">
        <v>0.04</v>
      </c>
      <c r="U143" s="1">
        <v>0.63</v>
      </c>
      <c r="V143" s="1">
        <v>7.25</v>
      </c>
      <c r="W143" s="1">
        <v>0</v>
      </c>
      <c r="X143" s="1">
        <v>0</v>
      </c>
      <c r="Y143" s="1">
        <v>0.01</v>
      </c>
      <c r="Z143" s="1">
        <v>0.78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</v>
      </c>
      <c r="BO143" s="4">
        <v>0</v>
      </c>
      <c r="BP143" s="4">
        <v>0</v>
      </c>
      <c r="BQ143" s="4">
        <v>0</v>
      </c>
      <c r="BR143" s="4">
        <v>0</v>
      </c>
      <c r="BS143" s="4">
        <v>199.43</v>
      </c>
      <c r="BU143" s="4">
        <v>7.0000000000000007E-2</v>
      </c>
      <c r="BW143" s="4">
        <v>0</v>
      </c>
      <c r="BX143" s="4">
        <v>0</v>
      </c>
      <c r="BY143" s="4">
        <v>0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9.76</v>
      </c>
      <c r="CG143" s="4">
        <v>0</v>
      </c>
    </row>
    <row r="144" spans="1:85" s="7" customFormat="1" ht="14.25" x14ac:dyDescent="0.2">
      <c r="B144" s="13" t="s">
        <v>106</v>
      </c>
      <c r="C144" s="25">
        <f>C143+C142+C141+C140</f>
        <v>470</v>
      </c>
      <c r="D144" s="18">
        <v>17.73</v>
      </c>
      <c r="E144" s="18">
        <v>10.42</v>
      </c>
      <c r="F144" s="18">
        <v>16.28</v>
      </c>
      <c r="G144" s="18">
        <v>5.77</v>
      </c>
      <c r="H144" s="18">
        <v>70.180000000000007</v>
      </c>
      <c r="I144" s="18">
        <v>510.67</v>
      </c>
      <c r="J144" s="19">
        <v>6.74</v>
      </c>
      <c r="K144" s="19">
        <v>3.15</v>
      </c>
      <c r="L144" s="19">
        <v>0.5</v>
      </c>
      <c r="M144" s="19">
        <v>0</v>
      </c>
      <c r="N144" s="19">
        <v>23.25</v>
      </c>
      <c r="O144" s="19">
        <v>46.94</v>
      </c>
      <c r="P144" s="19">
        <v>4.62</v>
      </c>
      <c r="Q144" s="19">
        <v>0</v>
      </c>
      <c r="R144" s="19">
        <v>0</v>
      </c>
      <c r="S144" s="19">
        <v>1.05</v>
      </c>
      <c r="T144" s="19">
        <v>5.31</v>
      </c>
      <c r="U144" s="19">
        <v>610.76</v>
      </c>
      <c r="V144" s="19">
        <v>1194.32</v>
      </c>
      <c r="W144" s="19">
        <v>0.27</v>
      </c>
      <c r="X144" s="19">
        <v>5.07</v>
      </c>
      <c r="Y144" s="19">
        <v>9.8800000000000008</v>
      </c>
      <c r="Z144" s="19">
        <v>17.52</v>
      </c>
      <c r="AA144" s="7">
        <v>0</v>
      </c>
      <c r="AB144" s="7">
        <v>0</v>
      </c>
      <c r="AC144" s="7">
        <v>0</v>
      </c>
      <c r="AD144" s="7">
        <v>1123.95</v>
      </c>
      <c r="AE144" s="7">
        <v>999.14</v>
      </c>
      <c r="AF144" s="7">
        <v>302.92</v>
      </c>
      <c r="AG144" s="7">
        <v>597.96</v>
      </c>
      <c r="AH144" s="7">
        <v>185.64</v>
      </c>
      <c r="AI144" s="7">
        <v>680.34</v>
      </c>
      <c r="AJ144" s="7">
        <v>784.76</v>
      </c>
      <c r="AK144" s="7">
        <v>960.49</v>
      </c>
      <c r="AL144" s="7">
        <v>1232.77</v>
      </c>
      <c r="AM144" s="7">
        <v>454.65</v>
      </c>
      <c r="AN144" s="7">
        <v>671.32</v>
      </c>
      <c r="AO144" s="7">
        <v>3110.35</v>
      </c>
      <c r="AP144" s="7">
        <v>259.82</v>
      </c>
      <c r="AQ144" s="7">
        <v>756.37</v>
      </c>
      <c r="AR144" s="7">
        <v>623.55999999999995</v>
      </c>
      <c r="AS144" s="7">
        <v>490.24</v>
      </c>
      <c r="AT144" s="7">
        <v>241.39</v>
      </c>
      <c r="AU144" s="7">
        <v>0.22</v>
      </c>
      <c r="AV144" s="7">
        <v>0.09</v>
      </c>
      <c r="AW144" s="7">
        <v>0.05</v>
      </c>
      <c r="AX144" s="7">
        <v>0.12</v>
      </c>
      <c r="AY144" s="7">
        <v>0.14000000000000001</v>
      </c>
      <c r="AZ144" s="7">
        <v>0.61</v>
      </c>
      <c r="BA144" s="7">
        <v>7.0000000000000007E-2</v>
      </c>
      <c r="BB144" s="7">
        <v>1.25</v>
      </c>
      <c r="BC144" s="7">
        <v>0.04</v>
      </c>
      <c r="BD144" s="7">
        <v>0.48</v>
      </c>
      <c r="BE144" s="7">
        <v>0.02</v>
      </c>
      <c r="BF144" s="7">
        <v>0.03</v>
      </c>
      <c r="BG144" s="7">
        <v>0</v>
      </c>
      <c r="BH144" s="7">
        <v>0.04</v>
      </c>
      <c r="BI144" s="7">
        <v>0.17</v>
      </c>
      <c r="BJ144" s="7">
        <v>2.09</v>
      </c>
      <c r="BK144" s="7">
        <v>0.02</v>
      </c>
      <c r="BL144" s="7">
        <v>0</v>
      </c>
      <c r="BM144" s="7">
        <v>3.09</v>
      </c>
      <c r="BN144" s="7">
        <v>0.01</v>
      </c>
      <c r="BO144" s="7">
        <v>0</v>
      </c>
      <c r="BP144" s="7">
        <v>0</v>
      </c>
      <c r="BQ144" s="7">
        <v>0</v>
      </c>
      <c r="BR144" s="7">
        <v>0</v>
      </c>
      <c r="BS144" s="7">
        <v>493.38</v>
      </c>
      <c r="BT144" s="7" t="e">
        <f>$I$144/#REF!*100</f>
        <v>#REF!</v>
      </c>
      <c r="BU144" s="7">
        <v>1559.96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14.96</v>
      </c>
      <c r="CG144" s="7">
        <v>1.04</v>
      </c>
    </row>
    <row r="145" spans="1:85" s="4" customFormat="1" ht="15" x14ac:dyDescent="0.25">
      <c r="B145" s="12" t="s">
        <v>107</v>
      </c>
      <c r="C145" s="29"/>
      <c r="D145" s="17"/>
      <c r="E145" s="17"/>
      <c r="F145" s="17"/>
      <c r="G145" s="17"/>
      <c r="H145" s="17"/>
      <c r="I145" s="1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85" s="4" customFormat="1" ht="15" x14ac:dyDescent="0.25">
      <c r="A146" s="4" t="str">
        <f>"-"</f>
        <v>-</v>
      </c>
      <c r="B146" s="6" t="s">
        <v>108</v>
      </c>
      <c r="C146" s="29" t="str">
        <f>"200"</f>
        <v>200</v>
      </c>
      <c r="D146" s="17">
        <v>6</v>
      </c>
      <c r="E146" s="17">
        <v>6</v>
      </c>
      <c r="F146" s="17">
        <v>0.1</v>
      </c>
      <c r="G146" s="17">
        <v>0</v>
      </c>
      <c r="H146" s="17">
        <v>8</v>
      </c>
      <c r="I146" s="17">
        <v>60.4</v>
      </c>
      <c r="J146" s="1">
        <v>0</v>
      </c>
      <c r="K146" s="1">
        <v>0</v>
      </c>
      <c r="L146" s="1">
        <v>0</v>
      </c>
      <c r="M146" s="1">
        <v>0</v>
      </c>
      <c r="N146" s="1">
        <v>8</v>
      </c>
      <c r="O146" s="1">
        <v>0</v>
      </c>
      <c r="P146" s="1">
        <v>0</v>
      </c>
      <c r="Q146" s="1">
        <v>0</v>
      </c>
      <c r="R146" s="1">
        <v>0</v>
      </c>
      <c r="S146" s="1">
        <v>1.7</v>
      </c>
      <c r="T146" s="1">
        <v>1.4</v>
      </c>
      <c r="U146" s="1">
        <v>0</v>
      </c>
      <c r="V146" s="1">
        <v>304</v>
      </c>
      <c r="W146" s="1">
        <v>0.34</v>
      </c>
      <c r="X146" s="1">
        <v>0.2</v>
      </c>
      <c r="Y146" s="1">
        <v>1.8</v>
      </c>
      <c r="Z146" s="1">
        <v>1.4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182.8</v>
      </c>
      <c r="BU146" s="4">
        <v>0</v>
      </c>
      <c r="BW146" s="4">
        <v>0</v>
      </c>
      <c r="BX146" s="4">
        <v>0</v>
      </c>
      <c r="BY146" s="4">
        <v>0</v>
      </c>
      <c r="BZ146" s="4">
        <v>0</v>
      </c>
      <c r="CA146" s="4">
        <v>0</v>
      </c>
      <c r="CB146" s="4">
        <v>0</v>
      </c>
      <c r="CC146" s="4">
        <v>0</v>
      </c>
      <c r="CD146" s="4">
        <v>0</v>
      </c>
      <c r="CE146" s="4">
        <v>0</v>
      </c>
      <c r="CF146" s="4">
        <v>0</v>
      </c>
      <c r="CG146" s="4">
        <v>0</v>
      </c>
    </row>
    <row r="147" spans="1:85" s="7" customFormat="1" ht="14.25" x14ac:dyDescent="0.2">
      <c r="B147" s="13" t="s">
        <v>109</v>
      </c>
      <c r="C147" s="25" t="str">
        <f>C146</f>
        <v>200</v>
      </c>
      <c r="D147" s="18">
        <v>6</v>
      </c>
      <c r="E147" s="18">
        <v>6</v>
      </c>
      <c r="F147" s="18">
        <v>0.1</v>
      </c>
      <c r="G147" s="18">
        <v>0</v>
      </c>
      <c r="H147" s="18">
        <v>8</v>
      </c>
      <c r="I147" s="18">
        <v>60.4</v>
      </c>
      <c r="J147" s="19">
        <v>0</v>
      </c>
      <c r="K147" s="19">
        <v>0</v>
      </c>
      <c r="L147" s="19">
        <v>0</v>
      </c>
      <c r="M147" s="19">
        <v>0</v>
      </c>
      <c r="N147" s="19">
        <v>8</v>
      </c>
      <c r="O147" s="19">
        <v>0</v>
      </c>
      <c r="P147" s="19">
        <v>0</v>
      </c>
      <c r="Q147" s="19">
        <v>0</v>
      </c>
      <c r="R147" s="19">
        <v>0</v>
      </c>
      <c r="S147" s="19">
        <v>1.7</v>
      </c>
      <c r="T147" s="19">
        <v>1.4</v>
      </c>
      <c r="U147" s="19">
        <v>0</v>
      </c>
      <c r="V147" s="19">
        <v>304</v>
      </c>
      <c r="W147" s="19">
        <v>0.34</v>
      </c>
      <c r="X147" s="19">
        <v>0.2</v>
      </c>
      <c r="Y147" s="19">
        <v>1.8</v>
      </c>
      <c r="Z147" s="19">
        <v>1.4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182.8</v>
      </c>
      <c r="BT147" s="7" t="e">
        <f>$I$147/#REF!*100</f>
        <v>#REF!</v>
      </c>
      <c r="BU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</row>
    <row r="148" spans="1:85" s="7" customFormat="1" ht="14.25" x14ac:dyDescent="0.2">
      <c r="B148" s="13" t="s">
        <v>110</v>
      </c>
      <c r="C148" s="25">
        <f>C147+C144+C137+C132+C124+C121</f>
        <v>2755</v>
      </c>
      <c r="D148" s="18">
        <v>121</v>
      </c>
      <c r="E148" s="18">
        <v>90.48</v>
      </c>
      <c r="F148" s="18">
        <v>100.27</v>
      </c>
      <c r="G148" s="18">
        <v>28.21</v>
      </c>
      <c r="H148" s="18">
        <v>361.35</v>
      </c>
      <c r="I148" s="18">
        <v>2894.36</v>
      </c>
      <c r="J148" s="19">
        <v>48.52</v>
      </c>
      <c r="K148" s="19">
        <v>15.89</v>
      </c>
      <c r="L148" s="19">
        <v>21.75</v>
      </c>
      <c r="M148" s="19">
        <v>0</v>
      </c>
      <c r="N148" s="19">
        <v>168.89</v>
      </c>
      <c r="O148" s="19">
        <v>192.45</v>
      </c>
      <c r="P148" s="19">
        <v>24.77</v>
      </c>
      <c r="Q148" s="19">
        <v>0</v>
      </c>
      <c r="R148" s="19">
        <v>0</v>
      </c>
      <c r="S148" s="19">
        <v>9.18</v>
      </c>
      <c r="T148" s="19">
        <v>25.17</v>
      </c>
      <c r="U148" s="19">
        <v>2467.08</v>
      </c>
      <c r="V148" s="19">
        <v>4455.2299999999996</v>
      </c>
      <c r="W148" s="19">
        <v>2.09</v>
      </c>
      <c r="X148" s="19">
        <v>17.11</v>
      </c>
      <c r="Y148" s="19">
        <v>46.54</v>
      </c>
      <c r="Z148" s="19">
        <v>56.68</v>
      </c>
      <c r="AA148" s="7">
        <v>0.4</v>
      </c>
      <c r="AB148" s="7">
        <v>0</v>
      </c>
      <c r="AC148" s="7">
        <v>0</v>
      </c>
      <c r="AD148" s="7">
        <v>4624.29</v>
      </c>
      <c r="AE148" s="7">
        <v>2634.73</v>
      </c>
      <c r="AF148" s="7">
        <v>1278.48</v>
      </c>
      <c r="AG148" s="7">
        <v>2049.91</v>
      </c>
      <c r="AH148" s="7">
        <v>753.19</v>
      </c>
      <c r="AI148" s="7">
        <v>3144.22</v>
      </c>
      <c r="AJ148" s="7">
        <v>2678.72</v>
      </c>
      <c r="AK148" s="7">
        <v>4453.7700000000004</v>
      </c>
      <c r="AL148" s="7">
        <v>5188.7700000000004</v>
      </c>
      <c r="AM148" s="7">
        <v>1562.18</v>
      </c>
      <c r="AN148" s="7">
        <v>2760.76</v>
      </c>
      <c r="AO148" s="7">
        <v>14009.14</v>
      </c>
      <c r="AP148" s="7">
        <v>924.8</v>
      </c>
      <c r="AQ148" s="7">
        <v>3999.13</v>
      </c>
      <c r="AR148" s="7">
        <v>2763.47</v>
      </c>
      <c r="AS148" s="7">
        <v>2029.72</v>
      </c>
      <c r="AT148" s="7">
        <v>983.64</v>
      </c>
      <c r="AU148" s="7">
        <v>4.22</v>
      </c>
      <c r="AV148" s="7">
        <v>3.19</v>
      </c>
      <c r="AW148" s="7">
        <v>2.06</v>
      </c>
      <c r="AX148" s="7">
        <v>4.76</v>
      </c>
      <c r="AY148" s="7">
        <v>2.37</v>
      </c>
      <c r="AZ148" s="7">
        <v>13.86</v>
      </c>
      <c r="BA148" s="7">
        <v>1.03</v>
      </c>
      <c r="BB148" s="7">
        <v>26.38</v>
      </c>
      <c r="BC148" s="7">
        <v>0.51</v>
      </c>
      <c r="BD148" s="7">
        <v>11.2</v>
      </c>
      <c r="BE148" s="7">
        <v>1.52</v>
      </c>
      <c r="BF148" s="7">
        <v>0.77</v>
      </c>
      <c r="BG148" s="7">
        <v>0</v>
      </c>
      <c r="BH148" s="7">
        <v>0.38</v>
      </c>
      <c r="BI148" s="7">
        <v>3.12</v>
      </c>
      <c r="BJ148" s="7">
        <v>60.14</v>
      </c>
      <c r="BK148" s="7">
        <v>0.18</v>
      </c>
      <c r="BL148" s="7">
        <v>0</v>
      </c>
      <c r="BM148" s="7">
        <v>29.5</v>
      </c>
      <c r="BN148" s="7">
        <v>0.94</v>
      </c>
      <c r="BO148" s="7">
        <v>1.1100000000000001</v>
      </c>
      <c r="BP148" s="7">
        <v>0</v>
      </c>
      <c r="BQ148" s="7">
        <v>0</v>
      </c>
      <c r="BR148" s="7">
        <v>0</v>
      </c>
      <c r="BS148" s="7">
        <v>2300.33</v>
      </c>
      <c r="BU148" s="7">
        <v>2472.61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0</v>
      </c>
      <c r="CC148" s="7">
        <v>0</v>
      </c>
      <c r="CD148" s="7">
        <v>0</v>
      </c>
      <c r="CE148" s="7">
        <v>0</v>
      </c>
      <c r="CF148" s="7">
        <v>77.260000000000005</v>
      </c>
      <c r="CG148" s="7">
        <v>3.13</v>
      </c>
    </row>
    <row r="149" spans="1:85" s="4" customFormat="1" ht="15" x14ac:dyDescent="0.25">
      <c r="B149" s="12" t="s">
        <v>148</v>
      </c>
      <c r="C149" s="29"/>
      <c r="D149" s="17"/>
      <c r="E149" s="17"/>
      <c r="F149" s="17"/>
      <c r="G149" s="17"/>
      <c r="H149" s="17"/>
      <c r="I149" s="1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85" s="4" customFormat="1" ht="15" x14ac:dyDescent="0.25">
      <c r="B150" s="12" t="s">
        <v>78</v>
      </c>
      <c r="C150" s="29"/>
      <c r="D150" s="17"/>
      <c r="E150" s="17"/>
      <c r="F150" s="17"/>
      <c r="G150" s="17"/>
      <c r="H150" s="17"/>
      <c r="I150" s="1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85" s="4" customFormat="1" ht="15" x14ac:dyDescent="0.25">
      <c r="A151" s="4" t="str">
        <f>"17/4"</f>
        <v>17/4</v>
      </c>
      <c r="B151" s="6" t="s">
        <v>149</v>
      </c>
      <c r="C151" s="29" t="str">
        <f>"180"</f>
        <v>180</v>
      </c>
      <c r="D151" s="17">
        <v>5.37</v>
      </c>
      <c r="E151" s="17">
        <v>2.12</v>
      </c>
      <c r="F151" s="17">
        <v>4.29</v>
      </c>
      <c r="G151" s="17">
        <v>0.47</v>
      </c>
      <c r="H151" s="17">
        <v>27.72</v>
      </c>
      <c r="I151" s="17">
        <v>177.25160879999999</v>
      </c>
      <c r="J151" s="1">
        <v>3.06</v>
      </c>
      <c r="K151" s="1">
        <v>0.08</v>
      </c>
      <c r="L151" s="1">
        <v>1.22</v>
      </c>
      <c r="M151" s="1">
        <v>0</v>
      </c>
      <c r="N151" s="1">
        <v>6.82</v>
      </c>
      <c r="O151" s="1">
        <v>20.9</v>
      </c>
      <c r="P151" s="1">
        <v>2.65</v>
      </c>
      <c r="Q151" s="1">
        <v>0</v>
      </c>
      <c r="R151" s="1">
        <v>0</v>
      </c>
      <c r="S151" s="1">
        <v>7.0000000000000007E-2</v>
      </c>
      <c r="T151" s="1">
        <v>1.71</v>
      </c>
      <c r="U151" s="1">
        <v>284.69</v>
      </c>
      <c r="V151" s="1">
        <v>158.55000000000001</v>
      </c>
      <c r="W151" s="1">
        <v>0.11</v>
      </c>
      <c r="X151" s="1">
        <v>0.84</v>
      </c>
      <c r="Y151" s="1">
        <v>2.2799999999999998</v>
      </c>
      <c r="Z151" s="1">
        <v>0.37</v>
      </c>
      <c r="AA151" s="4">
        <v>0</v>
      </c>
      <c r="AB151" s="4">
        <v>0</v>
      </c>
      <c r="AC151" s="4">
        <v>0</v>
      </c>
      <c r="AD151" s="4">
        <v>175.25</v>
      </c>
      <c r="AE151" s="4">
        <v>120.06</v>
      </c>
      <c r="AF151" s="4">
        <v>54.73</v>
      </c>
      <c r="AG151" s="4">
        <v>86.24</v>
      </c>
      <c r="AH151" s="4">
        <v>42.08</v>
      </c>
      <c r="AI151" s="4">
        <v>177.44</v>
      </c>
      <c r="AJ151" s="4">
        <v>138.36000000000001</v>
      </c>
      <c r="AK151" s="4">
        <v>166.75</v>
      </c>
      <c r="AL151" s="4">
        <v>217.21</v>
      </c>
      <c r="AM151" s="4">
        <v>79.05</v>
      </c>
      <c r="AN151" s="4">
        <v>139.63</v>
      </c>
      <c r="AO151" s="4">
        <v>815.49</v>
      </c>
      <c r="AP151" s="4">
        <v>1.1499999999999999</v>
      </c>
      <c r="AQ151" s="4">
        <v>445</v>
      </c>
      <c r="AR151" s="4">
        <v>133.88</v>
      </c>
      <c r="AS151" s="4">
        <v>102.98</v>
      </c>
      <c r="AT151" s="4">
        <v>68.05</v>
      </c>
      <c r="AU151" s="4">
        <v>0.09</v>
      </c>
      <c r="AV151" s="4">
        <v>0.04</v>
      </c>
      <c r="AW151" s="4">
        <v>0.02</v>
      </c>
      <c r="AX151" s="4">
        <v>0.05</v>
      </c>
      <c r="AY151" s="4">
        <v>0.06</v>
      </c>
      <c r="AZ151" s="4">
        <v>0.28000000000000003</v>
      </c>
      <c r="BA151" s="4">
        <v>0</v>
      </c>
      <c r="BB151" s="4">
        <v>0.74</v>
      </c>
      <c r="BC151" s="4">
        <v>0</v>
      </c>
      <c r="BD151" s="4">
        <v>0.24</v>
      </c>
      <c r="BE151" s="4">
        <v>0</v>
      </c>
      <c r="BF151" s="4">
        <v>0</v>
      </c>
      <c r="BG151" s="4">
        <v>0</v>
      </c>
      <c r="BH151" s="4">
        <v>0.05</v>
      </c>
      <c r="BI151" s="4">
        <v>0.08</v>
      </c>
      <c r="BJ151" s="4">
        <v>0.62</v>
      </c>
      <c r="BK151" s="4">
        <v>0</v>
      </c>
      <c r="BL151" s="4">
        <v>0</v>
      </c>
      <c r="BM151" s="4">
        <v>0.04</v>
      </c>
      <c r="BN151" s="4">
        <v>0</v>
      </c>
      <c r="BO151" s="4">
        <v>0</v>
      </c>
      <c r="BP151" s="4">
        <v>0</v>
      </c>
      <c r="BQ151" s="4">
        <v>0</v>
      </c>
      <c r="BR151" s="4">
        <v>0</v>
      </c>
      <c r="BS151" s="4">
        <v>160.03</v>
      </c>
      <c r="BU151" s="4">
        <v>19.68</v>
      </c>
      <c r="BW151" s="4">
        <v>0</v>
      </c>
      <c r="BX151" s="4">
        <v>0</v>
      </c>
      <c r="BY151" s="4">
        <v>0</v>
      </c>
      <c r="BZ151" s="4">
        <v>0</v>
      </c>
      <c r="CA151" s="4">
        <v>0</v>
      </c>
      <c r="CB151" s="4">
        <v>0</v>
      </c>
      <c r="CC151" s="4">
        <v>0</v>
      </c>
      <c r="CD151" s="4">
        <v>0</v>
      </c>
      <c r="CE151" s="4">
        <v>0</v>
      </c>
      <c r="CF151" s="4">
        <v>3.6</v>
      </c>
      <c r="CG151" s="4">
        <v>0.72</v>
      </c>
    </row>
    <row r="152" spans="1:85" s="4" customFormat="1" ht="15" x14ac:dyDescent="0.25">
      <c r="A152" s="4" t="str">
        <f>"1/6"</f>
        <v>1/6</v>
      </c>
      <c r="B152" s="6" t="s">
        <v>113</v>
      </c>
      <c r="C152" s="29" t="str">
        <f>"40"</f>
        <v>40</v>
      </c>
      <c r="D152" s="17">
        <v>5.08</v>
      </c>
      <c r="E152" s="17">
        <v>5.08</v>
      </c>
      <c r="F152" s="17">
        <v>4.5999999999999996</v>
      </c>
      <c r="G152" s="17">
        <v>0</v>
      </c>
      <c r="H152" s="17">
        <v>0.28000000000000003</v>
      </c>
      <c r="I152" s="17">
        <v>62.783999999999999</v>
      </c>
      <c r="J152" s="1">
        <v>1.2</v>
      </c>
      <c r="K152" s="1">
        <v>0</v>
      </c>
      <c r="L152" s="1">
        <v>0</v>
      </c>
      <c r="M152" s="1">
        <v>0</v>
      </c>
      <c r="N152" s="1">
        <v>0.28000000000000003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0.4</v>
      </c>
      <c r="U152" s="1">
        <v>53.6</v>
      </c>
      <c r="V152" s="1">
        <v>56</v>
      </c>
      <c r="W152" s="1">
        <v>0.18</v>
      </c>
      <c r="X152" s="1">
        <v>0.08</v>
      </c>
      <c r="Y152" s="1">
        <v>1.44</v>
      </c>
      <c r="Z152" s="1">
        <v>0</v>
      </c>
      <c r="AA152" s="4">
        <v>0</v>
      </c>
      <c r="AB152" s="4">
        <v>0</v>
      </c>
      <c r="AC152" s="4">
        <v>0</v>
      </c>
      <c r="AD152" s="4">
        <v>432.4</v>
      </c>
      <c r="AE152" s="4">
        <v>361.2</v>
      </c>
      <c r="AF152" s="4">
        <v>169.6</v>
      </c>
      <c r="AG152" s="4">
        <v>244</v>
      </c>
      <c r="AH152" s="4">
        <v>81.599999999999994</v>
      </c>
      <c r="AI152" s="4">
        <v>260.8</v>
      </c>
      <c r="AJ152" s="4">
        <v>284</v>
      </c>
      <c r="AK152" s="4">
        <v>314.8</v>
      </c>
      <c r="AL152" s="4">
        <v>491.6</v>
      </c>
      <c r="AM152" s="4">
        <v>136</v>
      </c>
      <c r="AN152" s="4">
        <v>166.4</v>
      </c>
      <c r="AO152" s="4">
        <v>709.2</v>
      </c>
      <c r="AP152" s="4">
        <v>5.6</v>
      </c>
      <c r="AQ152" s="4">
        <v>158.4</v>
      </c>
      <c r="AR152" s="4">
        <v>371.2</v>
      </c>
      <c r="AS152" s="4">
        <v>190.4</v>
      </c>
      <c r="AT152" s="4">
        <v>117.2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0</v>
      </c>
      <c r="BO152" s="4">
        <v>0</v>
      </c>
      <c r="BP152" s="4">
        <v>0</v>
      </c>
      <c r="BQ152" s="4">
        <v>0</v>
      </c>
      <c r="BR152" s="4">
        <v>0</v>
      </c>
      <c r="BS152" s="4">
        <v>29.64</v>
      </c>
      <c r="BU152" s="4">
        <v>104</v>
      </c>
      <c r="BW152" s="4">
        <v>0</v>
      </c>
      <c r="BX152" s="4">
        <v>0</v>
      </c>
      <c r="BY152" s="4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</row>
    <row r="153" spans="1:85" s="4" customFormat="1" ht="15" x14ac:dyDescent="0.25">
      <c r="A153" s="4" t="str">
        <f>"9/13"</f>
        <v>9/13</v>
      </c>
      <c r="B153" s="6" t="s">
        <v>80</v>
      </c>
      <c r="C153" s="29" t="str">
        <f>"10"</f>
        <v>10</v>
      </c>
      <c r="D153" s="17">
        <v>0.08</v>
      </c>
      <c r="E153" s="17">
        <v>0.08</v>
      </c>
      <c r="F153" s="17">
        <v>7.25</v>
      </c>
      <c r="G153" s="17">
        <v>0</v>
      </c>
      <c r="H153" s="17">
        <v>0.13</v>
      </c>
      <c r="I153" s="17">
        <v>66.063999999999993</v>
      </c>
      <c r="J153" s="1">
        <v>4.71</v>
      </c>
      <c r="K153" s="1">
        <v>0.22</v>
      </c>
      <c r="L153" s="1">
        <v>0</v>
      </c>
      <c r="M153" s="1">
        <v>0</v>
      </c>
      <c r="N153" s="1">
        <v>0.13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0.14000000000000001</v>
      </c>
      <c r="U153" s="1">
        <v>1.5</v>
      </c>
      <c r="V153" s="1">
        <v>3</v>
      </c>
      <c r="W153" s="1">
        <v>0.01</v>
      </c>
      <c r="X153" s="1">
        <v>0.01</v>
      </c>
      <c r="Y153" s="1">
        <v>0.02</v>
      </c>
      <c r="Z153" s="1">
        <v>0</v>
      </c>
      <c r="AA153" s="4">
        <v>0</v>
      </c>
      <c r="AB153" s="4">
        <v>0</v>
      </c>
      <c r="AC153" s="4">
        <v>0</v>
      </c>
      <c r="AD153" s="4">
        <v>7.6</v>
      </c>
      <c r="AE153" s="4">
        <v>4.5</v>
      </c>
      <c r="AF153" s="4">
        <v>1.7</v>
      </c>
      <c r="AG153" s="4">
        <v>4.7</v>
      </c>
      <c r="AH153" s="4">
        <v>4.3</v>
      </c>
      <c r="AI153" s="4">
        <v>4.2</v>
      </c>
      <c r="AJ153" s="4">
        <v>3.6</v>
      </c>
      <c r="AK153" s="4">
        <v>2.6</v>
      </c>
      <c r="AL153" s="4">
        <v>5.7</v>
      </c>
      <c r="AM153" s="4">
        <v>3.5</v>
      </c>
      <c r="AN153" s="4">
        <v>2.4</v>
      </c>
      <c r="AO153" s="4">
        <v>14.2</v>
      </c>
      <c r="AP153" s="4">
        <v>0</v>
      </c>
      <c r="AQ153" s="4">
        <v>4.8</v>
      </c>
      <c r="AR153" s="4">
        <v>5.4</v>
      </c>
      <c r="AS153" s="4">
        <v>4.2</v>
      </c>
      <c r="AT153" s="4">
        <v>1</v>
      </c>
      <c r="AU153" s="4">
        <v>0.27</v>
      </c>
      <c r="AV153" s="4">
        <v>0.12</v>
      </c>
      <c r="AW153" s="4">
        <v>7.0000000000000007E-2</v>
      </c>
      <c r="AX153" s="4">
        <v>0.15</v>
      </c>
      <c r="AY153" s="4">
        <v>0.17</v>
      </c>
      <c r="AZ153" s="4">
        <v>0.79</v>
      </c>
      <c r="BA153" s="4">
        <v>0</v>
      </c>
      <c r="BB153" s="4">
        <v>2.21</v>
      </c>
      <c r="BC153" s="4">
        <v>0</v>
      </c>
      <c r="BD153" s="4">
        <v>0.68</v>
      </c>
      <c r="BE153" s="4">
        <v>0</v>
      </c>
      <c r="BF153" s="4">
        <v>0</v>
      </c>
      <c r="BG153" s="4">
        <v>0</v>
      </c>
      <c r="BH153" s="4">
        <v>0.15</v>
      </c>
      <c r="BI153" s="4">
        <v>0.23</v>
      </c>
      <c r="BJ153" s="4">
        <v>1.8</v>
      </c>
      <c r="BK153" s="4">
        <v>0</v>
      </c>
      <c r="BL153" s="4">
        <v>0</v>
      </c>
      <c r="BM153" s="4">
        <v>0.09</v>
      </c>
      <c r="BN153" s="4">
        <v>0.01</v>
      </c>
      <c r="BO153" s="4">
        <v>0</v>
      </c>
      <c r="BP153" s="4">
        <v>0</v>
      </c>
      <c r="BQ153" s="4">
        <v>0</v>
      </c>
      <c r="BR153" s="4">
        <v>0</v>
      </c>
      <c r="BS153" s="4">
        <v>2.5</v>
      </c>
      <c r="BU153" s="4">
        <v>45</v>
      </c>
      <c r="BW153" s="4">
        <v>0</v>
      </c>
      <c r="BX153" s="4">
        <v>0</v>
      </c>
      <c r="BY153" s="4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</row>
    <row r="154" spans="1:85" s="4" customFormat="1" ht="15" x14ac:dyDescent="0.25">
      <c r="A154" s="4" t="str">
        <f>"-"</f>
        <v>-</v>
      </c>
      <c r="B154" s="6" t="s">
        <v>83</v>
      </c>
      <c r="C154" s="29" t="str">
        <f>"100"</f>
        <v>100</v>
      </c>
      <c r="D154" s="17">
        <v>6.61</v>
      </c>
      <c r="E154" s="17">
        <v>0</v>
      </c>
      <c r="F154" s="17">
        <v>0.66</v>
      </c>
      <c r="G154" s="17">
        <v>0.66</v>
      </c>
      <c r="H154" s="17">
        <v>46.7</v>
      </c>
      <c r="I154" s="17">
        <v>224.80099999999999</v>
      </c>
      <c r="J154" s="1">
        <v>0.2</v>
      </c>
      <c r="K154" s="1">
        <v>0</v>
      </c>
      <c r="L154" s="1">
        <v>0</v>
      </c>
      <c r="M154" s="1">
        <v>0</v>
      </c>
      <c r="N154" s="1">
        <v>1.1000000000000001</v>
      </c>
      <c r="O154" s="1">
        <v>45.6</v>
      </c>
      <c r="P154" s="1">
        <v>0.2</v>
      </c>
      <c r="Q154" s="1">
        <v>0</v>
      </c>
      <c r="R154" s="1">
        <v>0</v>
      </c>
      <c r="S154" s="1">
        <v>0.3</v>
      </c>
      <c r="T154" s="1">
        <v>1.8</v>
      </c>
      <c r="U154" s="1">
        <v>245.7</v>
      </c>
      <c r="V154" s="1">
        <v>82.46</v>
      </c>
      <c r="W154" s="1">
        <v>0.05</v>
      </c>
      <c r="X154" s="1">
        <v>1.36</v>
      </c>
      <c r="Y154" s="1">
        <v>3.1</v>
      </c>
      <c r="Z154" s="1">
        <v>0</v>
      </c>
      <c r="AA154" s="4">
        <v>0</v>
      </c>
      <c r="AB154" s="4">
        <v>0</v>
      </c>
      <c r="AC154" s="4">
        <v>0</v>
      </c>
      <c r="AD154" s="4">
        <v>508.95</v>
      </c>
      <c r="AE154" s="4">
        <v>168.78</v>
      </c>
      <c r="AF154" s="4">
        <v>100.05</v>
      </c>
      <c r="AG154" s="4">
        <v>200.1</v>
      </c>
      <c r="AH154" s="4">
        <v>75.69</v>
      </c>
      <c r="AI154" s="4">
        <v>361.92</v>
      </c>
      <c r="AJ154" s="4">
        <v>224.46</v>
      </c>
      <c r="AK154" s="4">
        <v>313.2</v>
      </c>
      <c r="AL154" s="4">
        <v>258.39</v>
      </c>
      <c r="AM154" s="4">
        <v>135.72</v>
      </c>
      <c r="AN154" s="4">
        <v>240.12</v>
      </c>
      <c r="AO154" s="4">
        <v>2007.96</v>
      </c>
      <c r="AP154" s="4">
        <v>234.9</v>
      </c>
      <c r="AQ154" s="4">
        <v>654.24</v>
      </c>
      <c r="AR154" s="4">
        <v>284.49</v>
      </c>
      <c r="AS154" s="4">
        <v>188.79</v>
      </c>
      <c r="AT154" s="4">
        <v>149.63999999999999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0.14000000000000001</v>
      </c>
      <c r="BB154" s="4">
        <v>0.08</v>
      </c>
      <c r="BC154" s="4">
        <v>7.0000000000000007E-2</v>
      </c>
      <c r="BD154" s="4">
        <v>0.01</v>
      </c>
      <c r="BE154" s="4">
        <v>0</v>
      </c>
      <c r="BF154" s="4">
        <v>0</v>
      </c>
      <c r="BG154" s="4">
        <v>0</v>
      </c>
      <c r="BH154" s="4">
        <v>0</v>
      </c>
      <c r="BI154" s="4">
        <v>0.01</v>
      </c>
      <c r="BJ154" s="4">
        <v>7.0000000000000007E-2</v>
      </c>
      <c r="BK154" s="4">
        <v>0</v>
      </c>
      <c r="BL154" s="4">
        <v>0</v>
      </c>
      <c r="BM154" s="4">
        <v>0.28000000000000003</v>
      </c>
      <c r="BN154" s="4">
        <v>0.01</v>
      </c>
      <c r="BO154" s="4">
        <v>0</v>
      </c>
      <c r="BP154" s="4">
        <v>0</v>
      </c>
      <c r="BQ154" s="4">
        <v>0</v>
      </c>
      <c r="BR154" s="4">
        <v>0</v>
      </c>
      <c r="BS154" s="4">
        <v>39.1</v>
      </c>
      <c r="BU154" s="4">
        <v>0</v>
      </c>
      <c r="BW154" s="4">
        <v>0</v>
      </c>
      <c r="BX154" s="4">
        <v>0</v>
      </c>
      <c r="BY154" s="4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</row>
    <row r="155" spans="1:85" s="4" customFormat="1" ht="15" x14ac:dyDescent="0.25">
      <c r="A155" s="4" t="str">
        <f>"17/10"</f>
        <v>17/10</v>
      </c>
      <c r="B155" s="6" t="s">
        <v>150</v>
      </c>
      <c r="C155" s="29" t="str">
        <f>"200"</f>
        <v>200</v>
      </c>
      <c r="D155" s="17">
        <v>3.01</v>
      </c>
      <c r="E155" s="17">
        <v>2.9</v>
      </c>
      <c r="F155" s="17">
        <v>2.88</v>
      </c>
      <c r="G155" s="17">
        <v>7.0000000000000007E-2</v>
      </c>
      <c r="H155" s="17">
        <v>13.36</v>
      </c>
      <c r="I155" s="17">
        <v>89.009680000000003</v>
      </c>
      <c r="J155" s="1">
        <v>2</v>
      </c>
      <c r="K155" s="1">
        <v>0</v>
      </c>
      <c r="L155" s="1">
        <v>0</v>
      </c>
      <c r="M155" s="1">
        <v>0</v>
      </c>
      <c r="N155" s="1">
        <v>13.36</v>
      </c>
      <c r="O155" s="1">
        <v>0</v>
      </c>
      <c r="P155" s="1">
        <v>0</v>
      </c>
      <c r="Q155" s="1">
        <v>0</v>
      </c>
      <c r="R155" s="1">
        <v>0</v>
      </c>
      <c r="S155" s="1">
        <v>0.1</v>
      </c>
      <c r="T155" s="1">
        <v>0.71</v>
      </c>
      <c r="U155" s="1">
        <v>50.1</v>
      </c>
      <c r="V155" s="1">
        <v>128.74</v>
      </c>
      <c r="W155" s="1">
        <v>0.12</v>
      </c>
      <c r="X155" s="1">
        <v>0.08</v>
      </c>
      <c r="Y155" s="1">
        <v>0.8</v>
      </c>
      <c r="Z155" s="1">
        <v>0.52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198.55</v>
      </c>
      <c r="BU155" s="4">
        <v>13.33</v>
      </c>
      <c r="BW155" s="4">
        <v>0</v>
      </c>
      <c r="BX155" s="4">
        <v>0</v>
      </c>
      <c r="BY155" s="4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10</v>
      </c>
      <c r="CG155" s="4">
        <v>0</v>
      </c>
    </row>
    <row r="156" spans="1:85" s="4" customFormat="1" ht="15" x14ac:dyDescent="0.25">
      <c r="A156" s="4" t="str">
        <f>""</f>
        <v/>
      </c>
      <c r="B156" s="6" t="s">
        <v>82</v>
      </c>
      <c r="C156" s="29" t="str">
        <f>"100"</f>
        <v>100</v>
      </c>
      <c r="D156" s="17">
        <v>9</v>
      </c>
      <c r="E156" s="17">
        <v>18</v>
      </c>
      <c r="F156" s="17">
        <v>5</v>
      </c>
      <c r="G156" s="17">
        <v>0</v>
      </c>
      <c r="H156" s="17">
        <v>4</v>
      </c>
      <c r="I156" s="17">
        <v>99.8</v>
      </c>
      <c r="J156" s="1">
        <v>5.2</v>
      </c>
      <c r="K156" s="1">
        <v>0</v>
      </c>
      <c r="L156" s="1">
        <v>0</v>
      </c>
      <c r="M156" s="1">
        <v>0</v>
      </c>
      <c r="N156" s="1">
        <v>4</v>
      </c>
      <c r="O156" s="1">
        <v>0</v>
      </c>
      <c r="P156" s="1">
        <v>0</v>
      </c>
      <c r="Q156" s="1">
        <v>0</v>
      </c>
      <c r="R156" s="1">
        <v>0</v>
      </c>
      <c r="S156" s="1">
        <v>1.2</v>
      </c>
      <c r="T156" s="1">
        <v>1</v>
      </c>
      <c r="U156" s="1">
        <v>41</v>
      </c>
      <c r="V156" s="1">
        <v>112</v>
      </c>
      <c r="W156" s="1">
        <v>0.27</v>
      </c>
      <c r="X156" s="1">
        <v>0.4</v>
      </c>
      <c r="Y156" s="1">
        <v>3.9</v>
      </c>
      <c r="Z156" s="1">
        <v>0.5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82</v>
      </c>
      <c r="BU156" s="4">
        <v>55</v>
      </c>
      <c r="BW156" s="4">
        <v>0</v>
      </c>
      <c r="BX156" s="4">
        <v>0</v>
      </c>
      <c r="BY156" s="4">
        <v>0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</row>
    <row r="157" spans="1:85" s="7" customFormat="1" ht="14.25" x14ac:dyDescent="0.2">
      <c r="B157" s="13" t="s">
        <v>85</v>
      </c>
      <c r="C157" s="25">
        <f>C156+C154+C155+C153+C152+C151</f>
        <v>630</v>
      </c>
      <c r="D157" s="18">
        <v>29.15</v>
      </c>
      <c r="E157" s="18">
        <v>28.18</v>
      </c>
      <c r="F157" s="18">
        <v>24.68</v>
      </c>
      <c r="G157" s="18">
        <v>1.2</v>
      </c>
      <c r="H157" s="18">
        <v>92.19</v>
      </c>
      <c r="I157" s="18">
        <v>719.71</v>
      </c>
      <c r="J157" s="19">
        <v>16.37</v>
      </c>
      <c r="K157" s="19">
        <v>0.3</v>
      </c>
      <c r="L157" s="19">
        <v>1.22</v>
      </c>
      <c r="M157" s="19">
        <v>0</v>
      </c>
      <c r="N157" s="19">
        <v>25.69</v>
      </c>
      <c r="O157" s="19">
        <v>66.5</v>
      </c>
      <c r="P157" s="19">
        <v>2.85</v>
      </c>
      <c r="Q157" s="19">
        <v>0</v>
      </c>
      <c r="R157" s="19">
        <v>0</v>
      </c>
      <c r="S157" s="19">
        <v>1.67</v>
      </c>
      <c r="T157" s="19">
        <v>5.76</v>
      </c>
      <c r="U157" s="19">
        <v>676.59</v>
      </c>
      <c r="V157" s="19">
        <v>540.76</v>
      </c>
      <c r="W157" s="19">
        <v>0.74</v>
      </c>
      <c r="X157" s="19">
        <v>2.77</v>
      </c>
      <c r="Y157" s="19">
        <v>11.54</v>
      </c>
      <c r="Z157" s="19">
        <v>1.39</v>
      </c>
      <c r="AA157" s="7">
        <v>0</v>
      </c>
      <c r="AB157" s="7">
        <v>0</v>
      </c>
      <c r="AC157" s="7">
        <v>0</v>
      </c>
      <c r="AD157" s="7">
        <v>1124.2</v>
      </c>
      <c r="AE157" s="7">
        <v>654.54</v>
      </c>
      <c r="AF157" s="7">
        <v>326.08</v>
      </c>
      <c r="AG157" s="7">
        <v>535.04</v>
      </c>
      <c r="AH157" s="7">
        <v>203.67</v>
      </c>
      <c r="AI157" s="7">
        <v>804.36</v>
      </c>
      <c r="AJ157" s="7">
        <v>650.41999999999996</v>
      </c>
      <c r="AK157" s="7">
        <v>797.35</v>
      </c>
      <c r="AL157" s="7">
        <v>972.9</v>
      </c>
      <c r="AM157" s="7">
        <v>354.27</v>
      </c>
      <c r="AN157" s="7">
        <v>548.54999999999995</v>
      </c>
      <c r="AO157" s="7">
        <v>3546.85</v>
      </c>
      <c r="AP157" s="7">
        <v>241.65</v>
      </c>
      <c r="AQ157" s="7">
        <v>1262.44</v>
      </c>
      <c r="AR157" s="7">
        <v>794.97</v>
      </c>
      <c r="AS157" s="7">
        <v>486.37</v>
      </c>
      <c r="AT157" s="7">
        <v>335.89</v>
      </c>
      <c r="AU157" s="7">
        <v>0.36</v>
      </c>
      <c r="AV157" s="7">
        <v>0.17</v>
      </c>
      <c r="AW157" s="7">
        <v>0.09</v>
      </c>
      <c r="AX157" s="7">
        <v>0.2</v>
      </c>
      <c r="AY157" s="7">
        <v>0.23</v>
      </c>
      <c r="AZ157" s="7">
        <v>1.07</v>
      </c>
      <c r="BA157" s="7">
        <v>0.14000000000000001</v>
      </c>
      <c r="BB157" s="7">
        <v>3.02</v>
      </c>
      <c r="BC157" s="7">
        <v>7.0000000000000007E-2</v>
      </c>
      <c r="BD157" s="7">
        <v>0.93</v>
      </c>
      <c r="BE157" s="7">
        <v>0</v>
      </c>
      <c r="BF157" s="7">
        <v>0</v>
      </c>
      <c r="BG157" s="7">
        <v>0</v>
      </c>
      <c r="BH157" s="7">
        <v>0.21</v>
      </c>
      <c r="BI157" s="7">
        <v>0.32</v>
      </c>
      <c r="BJ157" s="7">
        <v>2.48</v>
      </c>
      <c r="BK157" s="7">
        <v>0</v>
      </c>
      <c r="BL157" s="7">
        <v>0</v>
      </c>
      <c r="BM157" s="7">
        <v>0.41</v>
      </c>
      <c r="BN157" s="7">
        <v>0.03</v>
      </c>
      <c r="BO157" s="7">
        <v>0</v>
      </c>
      <c r="BP157" s="7">
        <v>0</v>
      </c>
      <c r="BQ157" s="7">
        <v>0</v>
      </c>
      <c r="BR157" s="7">
        <v>0</v>
      </c>
      <c r="BS157" s="7">
        <v>511.82</v>
      </c>
      <c r="BT157" s="7" t="e">
        <f>$I$157/#REF!*100</f>
        <v>#REF!</v>
      </c>
      <c r="BU157" s="7">
        <v>237.01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0</v>
      </c>
      <c r="CC157" s="7">
        <v>0</v>
      </c>
      <c r="CD157" s="7">
        <v>0</v>
      </c>
      <c r="CE157" s="7">
        <v>0</v>
      </c>
      <c r="CF157" s="7">
        <v>13.6</v>
      </c>
      <c r="CG157" s="7">
        <v>0.72</v>
      </c>
    </row>
    <row r="158" spans="1:85" s="4" customFormat="1" ht="15" x14ac:dyDescent="0.25">
      <c r="B158" s="12" t="s">
        <v>86</v>
      </c>
      <c r="C158" s="29"/>
      <c r="D158" s="17"/>
      <c r="E158" s="17"/>
      <c r="F158" s="17"/>
      <c r="G158" s="17"/>
      <c r="H158" s="17"/>
      <c r="I158" s="1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85" s="4" customFormat="1" ht="15" x14ac:dyDescent="0.25">
      <c r="A159" s="4" t="str">
        <f>"-"</f>
        <v>-</v>
      </c>
      <c r="B159" s="6" t="s">
        <v>87</v>
      </c>
      <c r="C159" s="29" t="str">
        <f>"200"</f>
        <v>200</v>
      </c>
      <c r="D159" s="17">
        <v>1</v>
      </c>
      <c r="E159" s="17">
        <v>0</v>
      </c>
      <c r="F159" s="17">
        <v>0.2</v>
      </c>
      <c r="G159" s="17">
        <v>0</v>
      </c>
      <c r="H159" s="17">
        <v>20.2</v>
      </c>
      <c r="I159" s="17">
        <v>86.47999999999999</v>
      </c>
      <c r="J159" s="1">
        <v>0</v>
      </c>
      <c r="K159" s="1">
        <v>0</v>
      </c>
      <c r="L159" s="1">
        <v>0</v>
      </c>
      <c r="M159" s="1">
        <v>0</v>
      </c>
      <c r="N159" s="1">
        <v>19.8</v>
      </c>
      <c r="O159" s="1">
        <v>0.4</v>
      </c>
      <c r="P159" s="1">
        <v>0.4</v>
      </c>
      <c r="Q159" s="1">
        <v>0</v>
      </c>
      <c r="R159" s="1">
        <v>0</v>
      </c>
      <c r="S159" s="1">
        <v>1</v>
      </c>
      <c r="T159" s="1">
        <v>0.6</v>
      </c>
      <c r="U159" s="1">
        <v>52</v>
      </c>
      <c r="V159" s="1">
        <v>240</v>
      </c>
      <c r="W159" s="1">
        <v>0.02</v>
      </c>
      <c r="X159" s="1">
        <v>0.2</v>
      </c>
      <c r="Y159" s="1">
        <v>0.4</v>
      </c>
      <c r="Z159" s="1">
        <v>4</v>
      </c>
      <c r="AA159" s="4">
        <v>0.4</v>
      </c>
      <c r="AB159" s="4">
        <v>0</v>
      </c>
      <c r="AC159" s="4">
        <v>0</v>
      </c>
      <c r="AD159" s="4">
        <v>28</v>
      </c>
      <c r="AE159" s="4">
        <v>28</v>
      </c>
      <c r="AF159" s="4">
        <v>4</v>
      </c>
      <c r="AG159" s="4">
        <v>16</v>
      </c>
      <c r="AH159" s="4">
        <v>4</v>
      </c>
      <c r="AI159" s="4">
        <v>14</v>
      </c>
      <c r="AJ159" s="4">
        <v>26</v>
      </c>
      <c r="AK159" s="4">
        <v>16</v>
      </c>
      <c r="AL159" s="4">
        <v>116</v>
      </c>
      <c r="AM159" s="4">
        <v>10</v>
      </c>
      <c r="AN159" s="4">
        <v>22</v>
      </c>
      <c r="AO159" s="4">
        <v>64</v>
      </c>
      <c r="AP159" s="4">
        <v>340</v>
      </c>
      <c r="AQ159" s="4">
        <v>20</v>
      </c>
      <c r="AR159" s="4">
        <v>24</v>
      </c>
      <c r="AS159" s="4">
        <v>10</v>
      </c>
      <c r="AT159" s="4">
        <v>8</v>
      </c>
      <c r="AU159" s="4">
        <v>2.06</v>
      </c>
      <c r="AV159" s="4">
        <v>1.22</v>
      </c>
      <c r="AW159" s="4">
        <v>0.62</v>
      </c>
      <c r="AX159" s="4">
        <v>1.22</v>
      </c>
      <c r="AY159" s="4">
        <v>1.32</v>
      </c>
      <c r="AZ159" s="4">
        <v>9.2200000000000006</v>
      </c>
      <c r="BA159" s="4">
        <v>0.7</v>
      </c>
      <c r="BB159" s="4">
        <v>11.44</v>
      </c>
      <c r="BC159" s="4">
        <v>0.36</v>
      </c>
      <c r="BD159" s="4">
        <v>6.3</v>
      </c>
      <c r="BE159" s="4">
        <v>0.6</v>
      </c>
      <c r="BF159" s="4">
        <v>0</v>
      </c>
      <c r="BG159" s="4">
        <v>0</v>
      </c>
      <c r="BH159" s="4">
        <v>0</v>
      </c>
      <c r="BI159" s="4">
        <v>1.64</v>
      </c>
      <c r="BJ159" s="4">
        <v>14.04</v>
      </c>
      <c r="BK159" s="4">
        <v>0.14000000000000001</v>
      </c>
      <c r="BL159" s="4">
        <v>0</v>
      </c>
      <c r="BM159" s="4">
        <v>1.26</v>
      </c>
      <c r="BN159" s="4">
        <v>0.54</v>
      </c>
      <c r="BO159" s="4">
        <v>1.02</v>
      </c>
      <c r="BP159" s="4">
        <v>0</v>
      </c>
      <c r="BQ159" s="4">
        <v>0</v>
      </c>
      <c r="BR159" s="4">
        <v>0</v>
      </c>
      <c r="BS159" s="4">
        <v>176.2</v>
      </c>
      <c r="BU159" s="4">
        <v>0</v>
      </c>
      <c r="BW159" s="4">
        <v>0</v>
      </c>
      <c r="BX159" s="4">
        <v>0</v>
      </c>
      <c r="BY159" s="4">
        <v>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</row>
    <row r="160" spans="1:85" s="7" customFormat="1" ht="14.25" x14ac:dyDescent="0.2">
      <c r="B160" s="13" t="s">
        <v>88</v>
      </c>
      <c r="C160" s="25" t="str">
        <f>C159</f>
        <v>200</v>
      </c>
      <c r="D160" s="18">
        <v>1</v>
      </c>
      <c r="E160" s="18">
        <v>0</v>
      </c>
      <c r="F160" s="18">
        <v>0.2</v>
      </c>
      <c r="G160" s="18">
        <v>0</v>
      </c>
      <c r="H160" s="18">
        <v>20.2</v>
      </c>
      <c r="I160" s="18">
        <v>86.48</v>
      </c>
      <c r="J160" s="19">
        <v>0</v>
      </c>
      <c r="K160" s="19">
        <v>0</v>
      </c>
      <c r="L160" s="19">
        <v>0</v>
      </c>
      <c r="M160" s="19">
        <v>0</v>
      </c>
      <c r="N160" s="19">
        <v>19.8</v>
      </c>
      <c r="O160" s="19">
        <v>0.4</v>
      </c>
      <c r="P160" s="19">
        <v>0.4</v>
      </c>
      <c r="Q160" s="19">
        <v>0</v>
      </c>
      <c r="R160" s="19">
        <v>0</v>
      </c>
      <c r="S160" s="19">
        <v>1</v>
      </c>
      <c r="T160" s="19">
        <v>0.6</v>
      </c>
      <c r="U160" s="19">
        <v>52</v>
      </c>
      <c r="V160" s="19">
        <v>240</v>
      </c>
      <c r="W160" s="19">
        <v>0.02</v>
      </c>
      <c r="X160" s="19">
        <v>0.2</v>
      </c>
      <c r="Y160" s="19">
        <v>0.4</v>
      </c>
      <c r="Z160" s="19">
        <v>4</v>
      </c>
      <c r="AA160" s="7">
        <v>0.4</v>
      </c>
      <c r="AB160" s="7">
        <v>0</v>
      </c>
      <c r="AC160" s="7">
        <v>0</v>
      </c>
      <c r="AD160" s="7">
        <v>28</v>
      </c>
      <c r="AE160" s="7">
        <v>28</v>
      </c>
      <c r="AF160" s="7">
        <v>4</v>
      </c>
      <c r="AG160" s="7">
        <v>16</v>
      </c>
      <c r="AH160" s="7">
        <v>4</v>
      </c>
      <c r="AI160" s="7">
        <v>14</v>
      </c>
      <c r="AJ160" s="7">
        <v>26</v>
      </c>
      <c r="AK160" s="7">
        <v>16</v>
      </c>
      <c r="AL160" s="7">
        <v>116</v>
      </c>
      <c r="AM160" s="7">
        <v>10</v>
      </c>
      <c r="AN160" s="7">
        <v>22</v>
      </c>
      <c r="AO160" s="7">
        <v>64</v>
      </c>
      <c r="AP160" s="7">
        <v>340</v>
      </c>
      <c r="AQ160" s="7">
        <v>20</v>
      </c>
      <c r="AR160" s="7">
        <v>24</v>
      </c>
      <c r="AS160" s="7">
        <v>10</v>
      </c>
      <c r="AT160" s="7">
        <v>8</v>
      </c>
      <c r="AU160" s="7">
        <v>2.06</v>
      </c>
      <c r="AV160" s="7">
        <v>1.22</v>
      </c>
      <c r="AW160" s="7">
        <v>0.62</v>
      </c>
      <c r="AX160" s="7">
        <v>1.22</v>
      </c>
      <c r="AY160" s="7">
        <v>1.32</v>
      </c>
      <c r="AZ160" s="7">
        <v>9.2200000000000006</v>
      </c>
      <c r="BA160" s="7">
        <v>0.7</v>
      </c>
      <c r="BB160" s="7">
        <v>11.44</v>
      </c>
      <c r="BC160" s="7">
        <v>0.36</v>
      </c>
      <c r="BD160" s="7">
        <v>6.3</v>
      </c>
      <c r="BE160" s="7">
        <v>0.6</v>
      </c>
      <c r="BF160" s="7">
        <v>0</v>
      </c>
      <c r="BG160" s="7">
        <v>0</v>
      </c>
      <c r="BH160" s="7">
        <v>0</v>
      </c>
      <c r="BI160" s="7">
        <v>1.64</v>
      </c>
      <c r="BJ160" s="7">
        <v>14.04</v>
      </c>
      <c r="BK160" s="7">
        <v>0.14000000000000001</v>
      </c>
      <c r="BL160" s="7">
        <v>0</v>
      </c>
      <c r="BM160" s="7">
        <v>1.26</v>
      </c>
      <c r="BN160" s="7">
        <v>0.54</v>
      </c>
      <c r="BO160" s="7">
        <v>1.02</v>
      </c>
      <c r="BP160" s="7">
        <v>0</v>
      </c>
      <c r="BQ160" s="7">
        <v>0</v>
      </c>
      <c r="BR160" s="7">
        <v>0</v>
      </c>
      <c r="BS160" s="7">
        <v>176.2</v>
      </c>
      <c r="BT160" s="7" t="e">
        <f>$I$160/#REF!*100</f>
        <v>#REF!</v>
      </c>
      <c r="BU160" s="7">
        <v>0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0</v>
      </c>
      <c r="CC160" s="7">
        <v>0</v>
      </c>
      <c r="CD160" s="7">
        <v>0</v>
      </c>
      <c r="CE160" s="7">
        <v>0</v>
      </c>
      <c r="CF160" s="7">
        <v>0</v>
      </c>
      <c r="CG160" s="7">
        <v>0</v>
      </c>
    </row>
    <row r="161" spans="1:85" s="4" customFormat="1" ht="15" x14ac:dyDescent="0.25">
      <c r="B161" s="12" t="s">
        <v>89</v>
      </c>
      <c r="C161" s="29"/>
      <c r="D161" s="17"/>
      <c r="E161" s="17"/>
      <c r="F161" s="17"/>
      <c r="G161" s="17"/>
      <c r="H161" s="17"/>
      <c r="I161" s="1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85" s="4" customFormat="1" ht="15" x14ac:dyDescent="0.25">
      <c r="A162" s="4" t="str">
        <f>"23/1"</f>
        <v>23/1</v>
      </c>
      <c r="B162" s="6" t="s">
        <v>102</v>
      </c>
      <c r="C162" s="29" t="str">
        <f>"80"</f>
        <v>80</v>
      </c>
      <c r="D162" s="17">
        <v>0.82</v>
      </c>
      <c r="E162" s="17">
        <v>0</v>
      </c>
      <c r="F162" s="17">
        <v>4.07</v>
      </c>
      <c r="G162" s="17">
        <v>4.07</v>
      </c>
      <c r="H162" s="17">
        <v>2.83</v>
      </c>
      <c r="I162" s="17">
        <v>54.557383999999985</v>
      </c>
      <c r="J162" s="1">
        <v>0.5</v>
      </c>
      <c r="K162" s="1">
        <v>2.6</v>
      </c>
      <c r="L162" s="1">
        <v>0.5</v>
      </c>
      <c r="M162" s="1">
        <v>0</v>
      </c>
      <c r="N162" s="1">
        <v>2.61</v>
      </c>
      <c r="O162" s="1">
        <v>0.22</v>
      </c>
      <c r="P162" s="1">
        <v>1.04</v>
      </c>
      <c r="Q162" s="1">
        <v>0</v>
      </c>
      <c r="R162" s="1">
        <v>0</v>
      </c>
      <c r="S162" s="1">
        <v>0.6</v>
      </c>
      <c r="T162" s="1">
        <v>0.91</v>
      </c>
      <c r="U162" s="1">
        <v>153.93</v>
      </c>
      <c r="V162" s="1">
        <v>216.03</v>
      </c>
      <c r="W162" s="1">
        <v>0.03</v>
      </c>
      <c r="X162" s="1">
        <v>0.37</v>
      </c>
      <c r="Y162" s="1">
        <v>0.53</v>
      </c>
      <c r="Z162" s="1">
        <v>18.62</v>
      </c>
      <c r="AA162" s="4">
        <v>0</v>
      </c>
      <c r="AB162" s="4">
        <v>0</v>
      </c>
      <c r="AC162" s="4">
        <v>0</v>
      </c>
      <c r="AD162" s="4">
        <v>29.85</v>
      </c>
      <c r="AE162" s="4">
        <v>31.61</v>
      </c>
      <c r="AF162" s="4">
        <v>5.89</v>
      </c>
      <c r="AG162" s="4">
        <v>23.47</v>
      </c>
      <c r="AH162" s="4">
        <v>7.65</v>
      </c>
      <c r="AI162" s="4">
        <v>20.29</v>
      </c>
      <c r="AJ162" s="4">
        <v>21.57</v>
      </c>
      <c r="AK162" s="4">
        <v>18.18</v>
      </c>
      <c r="AL162" s="4">
        <v>105.24</v>
      </c>
      <c r="AM162" s="4">
        <v>13.31</v>
      </c>
      <c r="AN162" s="4">
        <v>15.88</v>
      </c>
      <c r="AO162" s="4">
        <v>388.52</v>
      </c>
      <c r="AP162" s="4">
        <v>201.76</v>
      </c>
      <c r="AQ162" s="4">
        <v>16.07</v>
      </c>
      <c r="AR162" s="4">
        <v>21.53</v>
      </c>
      <c r="AS162" s="4">
        <v>20.29</v>
      </c>
      <c r="AT162" s="4">
        <v>4.13</v>
      </c>
      <c r="AU162" s="4">
        <v>0.11</v>
      </c>
      <c r="AV162" s="4">
        <v>0.05</v>
      </c>
      <c r="AW162" s="4">
        <v>0.03</v>
      </c>
      <c r="AX162" s="4">
        <v>0.06</v>
      </c>
      <c r="AY162" s="4">
        <v>7.0000000000000007E-2</v>
      </c>
      <c r="AZ162" s="4">
        <v>0.33</v>
      </c>
      <c r="BA162" s="4">
        <v>0.14000000000000001</v>
      </c>
      <c r="BB162" s="4">
        <v>0.27</v>
      </c>
      <c r="BC162" s="4">
        <v>0.08</v>
      </c>
      <c r="BD162" s="4">
        <v>0.17</v>
      </c>
      <c r="BE162" s="4">
        <v>0.01</v>
      </c>
      <c r="BF162" s="4">
        <v>0.03</v>
      </c>
      <c r="BG162" s="4">
        <v>0</v>
      </c>
      <c r="BH162" s="4">
        <v>0</v>
      </c>
      <c r="BI162" s="4">
        <v>0.06</v>
      </c>
      <c r="BJ162" s="4">
        <v>0.96</v>
      </c>
      <c r="BK162" s="4">
        <v>0.02</v>
      </c>
      <c r="BL162" s="4">
        <v>0</v>
      </c>
      <c r="BM162" s="4">
        <v>2.3199999999999998</v>
      </c>
      <c r="BN162" s="4">
        <v>0</v>
      </c>
      <c r="BO162" s="4">
        <v>0</v>
      </c>
      <c r="BP162" s="4">
        <v>0</v>
      </c>
      <c r="BQ162" s="4">
        <v>0</v>
      </c>
      <c r="BR162" s="4">
        <v>0</v>
      </c>
      <c r="BS162" s="4">
        <v>69.92</v>
      </c>
      <c r="BU162" s="4">
        <v>99.31</v>
      </c>
      <c r="BW162" s="4">
        <v>0</v>
      </c>
      <c r="BX162" s="4">
        <v>0</v>
      </c>
      <c r="BY162" s="4">
        <v>0</v>
      </c>
      <c r="BZ162" s="4">
        <v>0</v>
      </c>
      <c r="CA162" s="4">
        <v>0</v>
      </c>
      <c r="CB162" s="4">
        <v>0</v>
      </c>
      <c r="CC162" s="4">
        <v>0</v>
      </c>
      <c r="CD162" s="4">
        <v>0</v>
      </c>
      <c r="CE162" s="4">
        <v>0</v>
      </c>
      <c r="CF162" s="4">
        <v>0</v>
      </c>
      <c r="CG162" s="4">
        <v>0.4</v>
      </c>
    </row>
    <row r="163" spans="1:85" s="4" customFormat="1" ht="15" x14ac:dyDescent="0.25">
      <c r="A163" s="4" t="str">
        <f>"7/2"</f>
        <v>7/2</v>
      </c>
      <c r="B163" s="6" t="s">
        <v>151</v>
      </c>
      <c r="C163" s="29" t="str">
        <f>"250"</f>
        <v>250</v>
      </c>
      <c r="D163" s="17">
        <v>1.96</v>
      </c>
      <c r="E163" s="17">
        <v>0.26</v>
      </c>
      <c r="F163" s="17">
        <v>3.67</v>
      </c>
      <c r="G163" s="17">
        <v>2.68</v>
      </c>
      <c r="H163" s="17">
        <v>7.65</v>
      </c>
      <c r="I163" s="17">
        <v>75.663637499999993</v>
      </c>
      <c r="J163" s="1">
        <v>1.24</v>
      </c>
      <c r="K163" s="1">
        <v>1.63</v>
      </c>
      <c r="L163" s="1">
        <v>0.9</v>
      </c>
      <c r="M163" s="1">
        <v>0</v>
      </c>
      <c r="N163" s="1">
        <v>4.1500000000000004</v>
      </c>
      <c r="O163" s="1">
        <v>3.5</v>
      </c>
      <c r="P163" s="1">
        <v>1.78</v>
      </c>
      <c r="Q163" s="1">
        <v>0</v>
      </c>
      <c r="R163" s="1">
        <v>0</v>
      </c>
      <c r="S163" s="1">
        <v>0.36</v>
      </c>
      <c r="T163" s="1">
        <v>2.16</v>
      </c>
      <c r="U163" s="1">
        <v>498.59</v>
      </c>
      <c r="V163" s="1">
        <v>326.67</v>
      </c>
      <c r="W163" s="1">
        <v>0.05</v>
      </c>
      <c r="X163" s="1">
        <v>0.74</v>
      </c>
      <c r="Y163" s="1">
        <v>1.24</v>
      </c>
      <c r="Z163" s="1">
        <v>13.57</v>
      </c>
      <c r="AA163" s="4">
        <v>0</v>
      </c>
      <c r="AB163" s="4">
        <v>0</v>
      </c>
      <c r="AC163" s="4">
        <v>0</v>
      </c>
      <c r="AD163" s="4">
        <v>55.72</v>
      </c>
      <c r="AE163" s="4">
        <v>55.46</v>
      </c>
      <c r="AF163" s="4">
        <v>16.57</v>
      </c>
      <c r="AG163" s="4">
        <v>40.44</v>
      </c>
      <c r="AH163" s="4">
        <v>11.73</v>
      </c>
      <c r="AI163" s="4">
        <v>46.99</v>
      </c>
      <c r="AJ163" s="4">
        <v>62.26</v>
      </c>
      <c r="AK163" s="4">
        <v>93.41</v>
      </c>
      <c r="AL163" s="4">
        <v>137.22</v>
      </c>
      <c r="AM163" s="4">
        <v>21.77</v>
      </c>
      <c r="AN163" s="4">
        <v>41.47</v>
      </c>
      <c r="AO163" s="4">
        <v>246.77</v>
      </c>
      <c r="AP163" s="4">
        <v>2</v>
      </c>
      <c r="AQ163" s="4">
        <v>46.06</v>
      </c>
      <c r="AR163" s="4">
        <v>45.8</v>
      </c>
      <c r="AS163" s="4">
        <v>39.020000000000003</v>
      </c>
      <c r="AT163" s="4">
        <v>16.54</v>
      </c>
      <c r="AU163" s="4">
        <v>0.01</v>
      </c>
      <c r="AV163" s="4">
        <v>0.01</v>
      </c>
      <c r="AW163" s="4">
        <v>0</v>
      </c>
      <c r="AX163" s="4">
        <v>0.01</v>
      </c>
      <c r="AY163" s="4">
        <v>0.01</v>
      </c>
      <c r="AZ163" s="4">
        <v>0.05</v>
      </c>
      <c r="BA163" s="4">
        <v>0</v>
      </c>
      <c r="BB163" s="4">
        <v>0.21</v>
      </c>
      <c r="BC163" s="4">
        <v>0</v>
      </c>
      <c r="BD163" s="4">
        <v>0.13</v>
      </c>
      <c r="BE163" s="4">
        <v>0.01</v>
      </c>
      <c r="BF163" s="4">
        <v>0.02</v>
      </c>
      <c r="BG163" s="4">
        <v>0</v>
      </c>
      <c r="BH163" s="4">
        <v>0</v>
      </c>
      <c r="BI163" s="4">
        <v>0.01</v>
      </c>
      <c r="BJ163" s="4">
        <v>0.63</v>
      </c>
      <c r="BK163" s="4">
        <v>0</v>
      </c>
      <c r="BL163" s="4">
        <v>0</v>
      </c>
      <c r="BM163" s="4">
        <v>1.5</v>
      </c>
      <c r="BN163" s="4">
        <v>0</v>
      </c>
      <c r="BO163" s="4">
        <v>0.01</v>
      </c>
      <c r="BP163" s="4">
        <v>0</v>
      </c>
      <c r="BQ163" s="4">
        <v>0</v>
      </c>
      <c r="BR163" s="4">
        <v>0</v>
      </c>
      <c r="BS163" s="4">
        <v>297.11</v>
      </c>
      <c r="BU163" s="4">
        <v>248.87</v>
      </c>
      <c r="BW163" s="4">
        <v>0</v>
      </c>
      <c r="BX163" s="4">
        <v>0</v>
      </c>
      <c r="BY163" s="4">
        <v>0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1.25</v>
      </c>
    </row>
    <row r="164" spans="1:85" s="4" customFormat="1" ht="15" x14ac:dyDescent="0.25">
      <c r="A164" s="4" t="str">
        <f>"9/7"</f>
        <v>9/7</v>
      </c>
      <c r="B164" s="6" t="s">
        <v>200</v>
      </c>
      <c r="C164" s="29" t="str">
        <f>"90"</f>
        <v>90</v>
      </c>
      <c r="D164" s="17">
        <v>15.29</v>
      </c>
      <c r="E164" s="17">
        <v>14.32</v>
      </c>
      <c r="F164" s="17">
        <v>5.27</v>
      </c>
      <c r="G164" s="17">
        <v>0.11</v>
      </c>
      <c r="H164" s="17">
        <v>7.19</v>
      </c>
      <c r="I164" s="17">
        <v>138.03727499999999</v>
      </c>
      <c r="J164" s="1">
        <v>1.3</v>
      </c>
      <c r="K164" s="1">
        <v>0</v>
      </c>
      <c r="L164" s="1">
        <v>0.74</v>
      </c>
      <c r="M164" s="1">
        <v>0</v>
      </c>
      <c r="N164" s="1">
        <v>1.03</v>
      </c>
      <c r="O164" s="1">
        <v>6.16</v>
      </c>
      <c r="P164" s="1">
        <v>0.03</v>
      </c>
      <c r="Q164" s="1">
        <v>0</v>
      </c>
      <c r="R164" s="1">
        <v>0</v>
      </c>
      <c r="S164" s="1">
        <v>0.06</v>
      </c>
      <c r="T164" s="1">
        <v>1.8</v>
      </c>
      <c r="U164" s="1">
        <v>236.81</v>
      </c>
      <c r="V164" s="1">
        <v>208.71</v>
      </c>
      <c r="W164" s="1">
        <v>0.16</v>
      </c>
      <c r="X164" s="1">
        <v>3.15</v>
      </c>
      <c r="Y164" s="1">
        <v>6.23</v>
      </c>
      <c r="Z164" s="1">
        <v>0.84</v>
      </c>
      <c r="AA164" s="4">
        <v>0</v>
      </c>
      <c r="AB164" s="4">
        <v>0</v>
      </c>
      <c r="AC164" s="4">
        <v>0</v>
      </c>
      <c r="AD164" s="4">
        <v>132.87</v>
      </c>
      <c r="AE164" s="4">
        <v>73.209999999999994</v>
      </c>
      <c r="AF164" s="4">
        <v>37.42</v>
      </c>
      <c r="AG164" s="4">
        <v>62.14</v>
      </c>
      <c r="AH164" s="4">
        <v>22.07</v>
      </c>
      <c r="AI164" s="4">
        <v>88.23</v>
      </c>
      <c r="AJ164" s="4">
        <v>71.099999999999994</v>
      </c>
      <c r="AK164" s="4">
        <v>88.27</v>
      </c>
      <c r="AL164" s="4">
        <v>104.07</v>
      </c>
      <c r="AM164" s="4">
        <v>38.200000000000003</v>
      </c>
      <c r="AN164" s="4">
        <v>57.69</v>
      </c>
      <c r="AO164" s="4">
        <v>390.92</v>
      </c>
      <c r="AP164" s="4">
        <v>36.28</v>
      </c>
      <c r="AQ164" s="4">
        <v>117.66</v>
      </c>
      <c r="AR164" s="4">
        <v>91.59</v>
      </c>
      <c r="AS164" s="4">
        <v>53.29</v>
      </c>
      <c r="AT164" s="4">
        <v>37.74</v>
      </c>
      <c r="AU164" s="4">
        <v>0.01</v>
      </c>
      <c r="AV164" s="4">
        <v>0</v>
      </c>
      <c r="AW164" s="4">
        <v>0</v>
      </c>
      <c r="AX164" s="4">
        <v>0</v>
      </c>
      <c r="AY164" s="4">
        <v>0</v>
      </c>
      <c r="AZ164" s="4">
        <v>0.02</v>
      </c>
      <c r="BA164" s="4">
        <v>0.03</v>
      </c>
      <c r="BB164" s="4">
        <v>0.04</v>
      </c>
      <c r="BC164" s="4">
        <v>0.01</v>
      </c>
      <c r="BD164" s="4">
        <v>0.02</v>
      </c>
      <c r="BE164" s="4">
        <v>0</v>
      </c>
      <c r="BF164" s="4">
        <v>0</v>
      </c>
      <c r="BG164" s="4">
        <v>0</v>
      </c>
      <c r="BH164" s="4">
        <v>0</v>
      </c>
      <c r="BI164" s="4">
        <v>0.01</v>
      </c>
      <c r="BJ164" s="4">
        <v>0.05</v>
      </c>
      <c r="BK164" s="4">
        <v>0</v>
      </c>
      <c r="BL164" s="4">
        <v>0</v>
      </c>
      <c r="BM164" s="4">
        <v>0.05</v>
      </c>
      <c r="BN164" s="4">
        <v>0</v>
      </c>
      <c r="BO164" s="4">
        <v>0</v>
      </c>
      <c r="BP164" s="4">
        <v>0</v>
      </c>
      <c r="BQ164" s="4">
        <v>0</v>
      </c>
      <c r="BR164" s="4">
        <v>0</v>
      </c>
      <c r="BS164" s="4">
        <v>73.819999999999993</v>
      </c>
      <c r="BU164" s="4">
        <v>38.78</v>
      </c>
      <c r="BW164" s="4">
        <v>0</v>
      </c>
      <c r="BX164" s="4">
        <v>0</v>
      </c>
      <c r="BY164" s="4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0.56999999999999995</v>
      </c>
    </row>
    <row r="165" spans="1:85" s="4" customFormat="1" ht="15" x14ac:dyDescent="0.25">
      <c r="A165" s="4" t="str">
        <f>"59/3"</f>
        <v>59/3</v>
      </c>
      <c r="B165" s="6" t="s">
        <v>152</v>
      </c>
      <c r="C165" s="29" t="str">
        <f>"150"</f>
        <v>150</v>
      </c>
      <c r="D165" s="17">
        <v>8.61</v>
      </c>
      <c r="E165" s="17">
        <v>0.06</v>
      </c>
      <c r="F165" s="17">
        <v>6.83</v>
      </c>
      <c r="G165" s="17">
        <v>2.3199999999999998</v>
      </c>
      <c r="H165" s="17">
        <v>37.81</v>
      </c>
      <c r="I165" s="17">
        <v>265.926264</v>
      </c>
      <c r="J165" s="1">
        <v>3.95</v>
      </c>
      <c r="K165" s="1">
        <v>0.17</v>
      </c>
      <c r="L165" s="1">
        <v>0</v>
      </c>
      <c r="M165" s="1">
        <v>0</v>
      </c>
      <c r="N165" s="1">
        <v>2.99</v>
      </c>
      <c r="O165" s="1">
        <v>34.83</v>
      </c>
      <c r="P165" s="1">
        <v>7.83</v>
      </c>
      <c r="Q165" s="1">
        <v>0</v>
      </c>
      <c r="R165" s="1">
        <v>0</v>
      </c>
      <c r="S165" s="1">
        <v>0.08</v>
      </c>
      <c r="T165" s="1">
        <v>2.33</v>
      </c>
      <c r="U165" s="1">
        <v>297.27</v>
      </c>
      <c r="V165" s="1">
        <v>282.27999999999997</v>
      </c>
      <c r="W165" s="1">
        <v>0.13</v>
      </c>
      <c r="X165" s="1">
        <v>2.4700000000000002</v>
      </c>
      <c r="Y165" s="1">
        <v>5.22</v>
      </c>
      <c r="Z165" s="1">
        <v>0.9</v>
      </c>
      <c r="AA165" s="4">
        <v>0</v>
      </c>
      <c r="AB165" s="4">
        <v>0</v>
      </c>
      <c r="AC165" s="4">
        <v>0</v>
      </c>
      <c r="AD165" s="4">
        <v>494.87</v>
      </c>
      <c r="AE165" s="4">
        <v>352.39</v>
      </c>
      <c r="AF165" s="4">
        <v>210.04</v>
      </c>
      <c r="AG165" s="4">
        <v>267.33</v>
      </c>
      <c r="AH165" s="4">
        <v>120.92</v>
      </c>
      <c r="AI165" s="4">
        <v>391.36</v>
      </c>
      <c r="AJ165" s="4">
        <v>385.59</v>
      </c>
      <c r="AK165" s="4">
        <v>734.12</v>
      </c>
      <c r="AL165" s="4">
        <v>738.23</v>
      </c>
      <c r="AM165" s="4">
        <v>199.08</v>
      </c>
      <c r="AN165" s="4">
        <v>472.86</v>
      </c>
      <c r="AO165" s="4">
        <v>1509.23</v>
      </c>
      <c r="AP165" s="4">
        <v>1.2</v>
      </c>
      <c r="AQ165" s="4">
        <v>331.99</v>
      </c>
      <c r="AR165" s="4">
        <v>401.6</v>
      </c>
      <c r="AS165" s="4">
        <v>284.44</v>
      </c>
      <c r="AT165" s="4">
        <v>216.47</v>
      </c>
      <c r="AU165" s="4">
        <v>0.18</v>
      </c>
      <c r="AV165" s="4">
        <v>0.09</v>
      </c>
      <c r="AW165" s="4">
        <v>0.05</v>
      </c>
      <c r="AX165" s="4">
        <v>0.1</v>
      </c>
      <c r="AY165" s="4">
        <v>0.12</v>
      </c>
      <c r="AZ165" s="4">
        <v>0.56000000000000005</v>
      </c>
      <c r="BA165" s="4">
        <v>0</v>
      </c>
      <c r="BB165" s="4">
        <v>1.82</v>
      </c>
      <c r="BC165" s="4">
        <v>0</v>
      </c>
      <c r="BD165" s="4">
        <v>0.5</v>
      </c>
      <c r="BE165" s="4">
        <v>0.01</v>
      </c>
      <c r="BF165" s="4">
        <v>0</v>
      </c>
      <c r="BG165" s="4">
        <v>0</v>
      </c>
      <c r="BH165" s="4">
        <v>0.1</v>
      </c>
      <c r="BI165" s="4">
        <v>0.17</v>
      </c>
      <c r="BJ165" s="4">
        <v>1.89</v>
      </c>
      <c r="BK165" s="4">
        <v>0.01</v>
      </c>
      <c r="BL165" s="4">
        <v>0</v>
      </c>
      <c r="BM165" s="4">
        <v>0.81</v>
      </c>
      <c r="BN165" s="4">
        <v>7.0000000000000007E-2</v>
      </c>
      <c r="BO165" s="4">
        <v>0</v>
      </c>
      <c r="BP165" s="4">
        <v>0</v>
      </c>
      <c r="BQ165" s="4">
        <v>0</v>
      </c>
      <c r="BR165" s="4">
        <v>0</v>
      </c>
      <c r="BS165" s="4">
        <v>142.63999999999999</v>
      </c>
      <c r="BU165" s="4">
        <v>261.92</v>
      </c>
      <c r="BW165" s="4">
        <v>0</v>
      </c>
      <c r="BX165" s="4">
        <v>0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0.75</v>
      </c>
    </row>
    <row r="166" spans="1:85" s="4" customFormat="1" ht="15" x14ac:dyDescent="0.25">
      <c r="A166" s="4" t="str">
        <f>"-"</f>
        <v>-</v>
      </c>
      <c r="B166" s="6" t="s">
        <v>93</v>
      </c>
      <c r="C166" s="29" t="str">
        <f>"80"</f>
        <v>80</v>
      </c>
      <c r="D166" s="17">
        <v>5.28</v>
      </c>
      <c r="E166" s="17">
        <v>0</v>
      </c>
      <c r="F166" s="17">
        <v>0.96</v>
      </c>
      <c r="G166" s="17">
        <v>0.96</v>
      </c>
      <c r="H166" s="17">
        <v>26.72</v>
      </c>
      <c r="I166" s="17">
        <v>154.70400000000001</v>
      </c>
      <c r="J166" s="1">
        <v>0.16</v>
      </c>
      <c r="K166" s="1">
        <v>0</v>
      </c>
      <c r="L166" s="1">
        <v>0</v>
      </c>
      <c r="M166" s="1">
        <v>0</v>
      </c>
      <c r="N166" s="1">
        <v>0.96</v>
      </c>
      <c r="O166" s="1">
        <v>25.76</v>
      </c>
      <c r="P166" s="1">
        <v>6.64</v>
      </c>
      <c r="Q166" s="1">
        <v>0</v>
      </c>
      <c r="R166" s="1">
        <v>0</v>
      </c>
      <c r="S166" s="1">
        <v>0.8</v>
      </c>
      <c r="T166" s="1">
        <v>2</v>
      </c>
      <c r="U166" s="1">
        <v>488</v>
      </c>
      <c r="V166" s="1">
        <v>196</v>
      </c>
      <c r="W166" s="1">
        <v>0.06</v>
      </c>
      <c r="X166" s="1">
        <v>0.56000000000000005</v>
      </c>
      <c r="Y166" s="1">
        <v>1.6</v>
      </c>
      <c r="Z166" s="1">
        <v>0</v>
      </c>
      <c r="AA166" s="4">
        <v>0</v>
      </c>
      <c r="AB166" s="4">
        <v>0</v>
      </c>
      <c r="AC166" s="4">
        <v>0</v>
      </c>
      <c r="AD166" s="4">
        <v>341.6</v>
      </c>
      <c r="AE166" s="4">
        <v>178.4</v>
      </c>
      <c r="AF166" s="4">
        <v>74.400000000000006</v>
      </c>
      <c r="AG166" s="4">
        <v>158.4</v>
      </c>
      <c r="AH166" s="4">
        <v>64</v>
      </c>
      <c r="AI166" s="4">
        <v>296.8</v>
      </c>
      <c r="AJ166" s="4">
        <v>237.6</v>
      </c>
      <c r="AK166" s="4">
        <v>232.8</v>
      </c>
      <c r="AL166" s="4">
        <v>371.2</v>
      </c>
      <c r="AM166" s="4">
        <v>99.2</v>
      </c>
      <c r="AN166" s="4">
        <v>248</v>
      </c>
      <c r="AO166" s="4">
        <v>1223.2</v>
      </c>
      <c r="AP166" s="4">
        <v>0</v>
      </c>
      <c r="AQ166" s="4">
        <v>420.8</v>
      </c>
      <c r="AR166" s="4">
        <v>232.8</v>
      </c>
      <c r="AS166" s="4">
        <v>144</v>
      </c>
      <c r="AT166" s="4">
        <v>104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0.11</v>
      </c>
      <c r="BC166" s="4">
        <v>0</v>
      </c>
      <c r="BD166" s="4">
        <v>0.01</v>
      </c>
      <c r="BE166" s="4">
        <v>0.02</v>
      </c>
      <c r="BF166" s="4">
        <v>0</v>
      </c>
      <c r="BG166" s="4">
        <v>0</v>
      </c>
      <c r="BH166" s="4">
        <v>0</v>
      </c>
      <c r="BI166" s="4">
        <v>0.01</v>
      </c>
      <c r="BJ166" s="4">
        <v>0.09</v>
      </c>
      <c r="BK166" s="4">
        <v>0</v>
      </c>
      <c r="BL166" s="4">
        <v>0</v>
      </c>
      <c r="BM166" s="4">
        <v>0.38</v>
      </c>
      <c r="BN166" s="4">
        <v>0.06</v>
      </c>
      <c r="BO166" s="4">
        <v>0</v>
      </c>
      <c r="BP166" s="4">
        <v>0</v>
      </c>
      <c r="BQ166" s="4">
        <v>0</v>
      </c>
      <c r="BR166" s="4">
        <v>0</v>
      </c>
      <c r="BS166" s="4">
        <v>37.6</v>
      </c>
      <c r="BU166" s="4">
        <v>0.67</v>
      </c>
      <c r="BW166" s="4">
        <v>0</v>
      </c>
      <c r="BX166" s="4">
        <v>0</v>
      </c>
      <c r="BY166" s="4">
        <v>0</v>
      </c>
      <c r="BZ166" s="4">
        <v>0</v>
      </c>
      <c r="CA166" s="4">
        <v>0</v>
      </c>
      <c r="CB166" s="4">
        <v>0</v>
      </c>
      <c r="CC166" s="4">
        <v>0</v>
      </c>
      <c r="CD166" s="4">
        <v>0</v>
      </c>
      <c r="CE166" s="4">
        <v>0</v>
      </c>
      <c r="CF166" s="4">
        <v>0</v>
      </c>
      <c r="CG166" s="4">
        <v>0</v>
      </c>
    </row>
    <row r="167" spans="1:85" s="4" customFormat="1" ht="15" x14ac:dyDescent="0.25">
      <c r="A167" s="4" t="str">
        <f>"6/10"</f>
        <v>6/10</v>
      </c>
      <c r="B167" s="6" t="s">
        <v>94</v>
      </c>
      <c r="C167" s="29" t="str">
        <f>"200"</f>
        <v>200</v>
      </c>
      <c r="D167" s="17">
        <v>0.52</v>
      </c>
      <c r="E167" s="17">
        <v>0</v>
      </c>
      <c r="F167" s="17">
        <v>0.03</v>
      </c>
      <c r="G167" s="17">
        <v>0.03</v>
      </c>
      <c r="H167" s="17">
        <v>20.07</v>
      </c>
      <c r="I167" s="17">
        <v>82.305999999999983</v>
      </c>
      <c r="J167" s="1">
        <v>0</v>
      </c>
      <c r="K167" s="1">
        <v>0</v>
      </c>
      <c r="L167" s="1">
        <v>0</v>
      </c>
      <c r="M167" s="1">
        <v>0</v>
      </c>
      <c r="N167" s="1">
        <v>19.77</v>
      </c>
      <c r="O167" s="1">
        <v>0.3</v>
      </c>
      <c r="P167" s="1">
        <v>1.8</v>
      </c>
      <c r="Q167" s="1">
        <v>0</v>
      </c>
      <c r="R167" s="1">
        <v>0</v>
      </c>
      <c r="S167" s="1">
        <v>0</v>
      </c>
      <c r="T167" s="1">
        <v>0.42</v>
      </c>
      <c r="U167" s="1">
        <v>1.85</v>
      </c>
      <c r="V167" s="1">
        <v>172.15</v>
      </c>
      <c r="W167" s="1">
        <v>0.02</v>
      </c>
      <c r="X167" s="1">
        <v>0.3</v>
      </c>
      <c r="Y167" s="1">
        <v>0</v>
      </c>
      <c r="Z167" s="1">
        <v>0.4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0</v>
      </c>
      <c r="BO167" s="4">
        <v>0</v>
      </c>
      <c r="BP167" s="4">
        <v>0</v>
      </c>
      <c r="BQ167" s="4">
        <v>0</v>
      </c>
      <c r="BR167" s="4">
        <v>0</v>
      </c>
      <c r="BS167" s="4">
        <v>0</v>
      </c>
      <c r="BU167" s="4">
        <v>58.33</v>
      </c>
      <c r="BW167" s="4">
        <v>0</v>
      </c>
      <c r="BX167" s="4">
        <v>0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15</v>
      </c>
      <c r="CG167" s="4">
        <v>0</v>
      </c>
    </row>
    <row r="168" spans="1:85" s="7" customFormat="1" ht="14.25" x14ac:dyDescent="0.2">
      <c r="B168" s="13" t="s">
        <v>95</v>
      </c>
      <c r="C168" s="25">
        <f>C167+C166+C165+C164+C163+C162</f>
        <v>850</v>
      </c>
      <c r="D168" s="18">
        <v>32.479999999999997</v>
      </c>
      <c r="E168" s="18">
        <v>14.64</v>
      </c>
      <c r="F168" s="18">
        <v>20.83</v>
      </c>
      <c r="G168" s="18">
        <v>10.16</v>
      </c>
      <c r="H168" s="18">
        <v>102.28</v>
      </c>
      <c r="I168" s="18">
        <v>771.19</v>
      </c>
      <c r="J168" s="19">
        <v>7.14</v>
      </c>
      <c r="K168" s="19">
        <v>4.3899999999999997</v>
      </c>
      <c r="L168" s="19">
        <v>2.14</v>
      </c>
      <c r="M168" s="19">
        <v>0</v>
      </c>
      <c r="N168" s="19">
        <v>31.51</v>
      </c>
      <c r="O168" s="19">
        <v>70.760000000000005</v>
      </c>
      <c r="P168" s="19">
        <v>19.13</v>
      </c>
      <c r="Q168" s="19">
        <v>0</v>
      </c>
      <c r="R168" s="19">
        <v>0</v>
      </c>
      <c r="S168" s="19">
        <v>1.89</v>
      </c>
      <c r="T168" s="19">
        <v>9.61</v>
      </c>
      <c r="U168" s="19">
        <v>1676.45</v>
      </c>
      <c r="V168" s="19">
        <v>1401.83</v>
      </c>
      <c r="W168" s="19">
        <v>0.46</v>
      </c>
      <c r="X168" s="19">
        <v>7.59</v>
      </c>
      <c r="Y168" s="19">
        <v>14.83</v>
      </c>
      <c r="Z168" s="19">
        <v>34.33</v>
      </c>
      <c r="AA168" s="7">
        <v>0</v>
      </c>
      <c r="AB168" s="7">
        <v>0</v>
      </c>
      <c r="AC168" s="7">
        <v>0</v>
      </c>
      <c r="AD168" s="7">
        <v>1054.9100000000001</v>
      </c>
      <c r="AE168" s="7">
        <v>691.08</v>
      </c>
      <c r="AF168" s="7">
        <v>344.31</v>
      </c>
      <c r="AG168" s="7">
        <v>551.78</v>
      </c>
      <c r="AH168" s="7">
        <v>226.37</v>
      </c>
      <c r="AI168" s="7">
        <v>843.67</v>
      </c>
      <c r="AJ168" s="7">
        <v>778.12</v>
      </c>
      <c r="AK168" s="7">
        <v>1166.79</v>
      </c>
      <c r="AL168" s="7">
        <v>1455.96</v>
      </c>
      <c r="AM168" s="7">
        <v>371.57</v>
      </c>
      <c r="AN168" s="7">
        <v>835.89</v>
      </c>
      <c r="AO168" s="7">
        <v>3758.64</v>
      </c>
      <c r="AP168" s="7">
        <v>241.24</v>
      </c>
      <c r="AQ168" s="7">
        <v>932.58</v>
      </c>
      <c r="AR168" s="7">
        <v>793.32</v>
      </c>
      <c r="AS168" s="7">
        <v>541.04</v>
      </c>
      <c r="AT168" s="7">
        <v>378.88</v>
      </c>
      <c r="AU168" s="7">
        <v>0.31</v>
      </c>
      <c r="AV168" s="7">
        <v>0.15</v>
      </c>
      <c r="AW168" s="7">
        <v>0.08</v>
      </c>
      <c r="AX168" s="7">
        <v>0.18</v>
      </c>
      <c r="AY168" s="7">
        <v>0.2</v>
      </c>
      <c r="AZ168" s="7">
        <v>0.96</v>
      </c>
      <c r="BA168" s="7">
        <v>0.17</v>
      </c>
      <c r="BB168" s="7">
        <v>2.46</v>
      </c>
      <c r="BC168" s="7">
        <v>0.09</v>
      </c>
      <c r="BD168" s="7">
        <v>0.82</v>
      </c>
      <c r="BE168" s="7">
        <v>0.05</v>
      </c>
      <c r="BF168" s="7">
        <v>0.04</v>
      </c>
      <c r="BG168" s="7">
        <v>0</v>
      </c>
      <c r="BH168" s="7">
        <v>0.11</v>
      </c>
      <c r="BI168" s="7">
        <v>0.26</v>
      </c>
      <c r="BJ168" s="7">
        <v>3.61</v>
      </c>
      <c r="BK168" s="7">
        <v>0.03</v>
      </c>
      <c r="BL168" s="7">
        <v>0</v>
      </c>
      <c r="BM168" s="7">
        <v>5.0599999999999996</v>
      </c>
      <c r="BN168" s="7">
        <v>0.14000000000000001</v>
      </c>
      <c r="BO168" s="7">
        <v>0.01</v>
      </c>
      <c r="BP168" s="7">
        <v>0</v>
      </c>
      <c r="BQ168" s="7">
        <v>0</v>
      </c>
      <c r="BR168" s="7">
        <v>0</v>
      </c>
      <c r="BS168" s="7">
        <v>621.09</v>
      </c>
      <c r="BT168" s="7" t="e">
        <f>$I$168/#REF!*100</f>
        <v>#REF!</v>
      </c>
      <c r="BU168" s="7">
        <v>707.87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0</v>
      </c>
      <c r="CC168" s="7">
        <v>0</v>
      </c>
      <c r="CD168" s="7">
        <v>0</v>
      </c>
      <c r="CE168" s="7">
        <v>0</v>
      </c>
      <c r="CF168" s="7">
        <v>15</v>
      </c>
      <c r="CG168" s="7">
        <v>2.97</v>
      </c>
    </row>
    <row r="169" spans="1:85" s="4" customFormat="1" ht="15" x14ac:dyDescent="0.25">
      <c r="B169" s="12" t="s">
        <v>96</v>
      </c>
      <c r="C169" s="29"/>
      <c r="D169" s="17"/>
      <c r="E169" s="17"/>
      <c r="F169" s="17"/>
      <c r="G169" s="17"/>
      <c r="H169" s="17"/>
      <c r="I169" s="1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85" s="4" customFormat="1" ht="15" x14ac:dyDescent="0.25">
      <c r="A170" s="4" t="str">
        <f>"19/12"</f>
        <v>19/12</v>
      </c>
      <c r="B170" s="6" t="s">
        <v>98</v>
      </c>
      <c r="C170" s="29" t="str">
        <f>"60"</f>
        <v>60</v>
      </c>
      <c r="D170" s="17">
        <v>4.03</v>
      </c>
      <c r="E170" s="17">
        <v>0.62</v>
      </c>
      <c r="F170" s="17">
        <v>5.97</v>
      </c>
      <c r="G170" s="17">
        <v>0.44</v>
      </c>
      <c r="H170" s="17">
        <v>37.130000000000003</v>
      </c>
      <c r="I170" s="17">
        <v>219.39305999999999</v>
      </c>
      <c r="J170" s="1">
        <v>4.05</v>
      </c>
      <c r="K170" s="1">
        <v>0.18</v>
      </c>
      <c r="L170" s="1">
        <v>0</v>
      </c>
      <c r="M170" s="1">
        <v>0</v>
      </c>
      <c r="N170" s="1">
        <v>16.12</v>
      </c>
      <c r="O170" s="1">
        <v>21.01</v>
      </c>
      <c r="P170" s="1">
        <v>1.08</v>
      </c>
      <c r="Q170" s="1">
        <v>0</v>
      </c>
      <c r="R170" s="1">
        <v>0</v>
      </c>
      <c r="S170" s="1">
        <v>0.01</v>
      </c>
      <c r="T170" s="1">
        <v>0.37</v>
      </c>
      <c r="U170" s="1">
        <v>9.41</v>
      </c>
      <c r="V170" s="1">
        <v>50.47</v>
      </c>
      <c r="W170" s="1">
        <v>0.04</v>
      </c>
      <c r="X170" s="1">
        <v>0.34</v>
      </c>
      <c r="Y170" s="1">
        <v>1.19</v>
      </c>
      <c r="Z170" s="1">
        <v>0.03</v>
      </c>
      <c r="AA170" s="4">
        <v>0</v>
      </c>
      <c r="AB170" s="4">
        <v>0</v>
      </c>
      <c r="AC170" s="4">
        <v>0</v>
      </c>
      <c r="AD170" s="4">
        <v>293.8</v>
      </c>
      <c r="AE170" s="4">
        <v>108.75</v>
      </c>
      <c r="AF170" s="4">
        <v>62.13</v>
      </c>
      <c r="AG170" s="4">
        <v>120.13</v>
      </c>
      <c r="AH170" s="4">
        <v>40.950000000000003</v>
      </c>
      <c r="AI170" s="4">
        <v>181.34</v>
      </c>
      <c r="AJ170" s="4">
        <v>128.19999999999999</v>
      </c>
      <c r="AK170" s="4">
        <v>151.99</v>
      </c>
      <c r="AL170" s="4">
        <v>147.61000000000001</v>
      </c>
      <c r="AM170" s="4">
        <v>76.14</v>
      </c>
      <c r="AN170" s="4">
        <v>125.4</v>
      </c>
      <c r="AO170" s="4">
        <v>1045.05</v>
      </c>
      <c r="AP170" s="4">
        <v>0.39</v>
      </c>
      <c r="AQ170" s="4">
        <v>324.79000000000002</v>
      </c>
      <c r="AR170" s="4">
        <v>190.03</v>
      </c>
      <c r="AS170" s="4">
        <v>96.48</v>
      </c>
      <c r="AT170" s="4">
        <v>72.930000000000007</v>
      </c>
      <c r="AU170" s="4">
        <v>0.19</v>
      </c>
      <c r="AV170" s="4">
        <v>0.09</v>
      </c>
      <c r="AW170" s="4">
        <v>0.05</v>
      </c>
      <c r="AX170" s="4">
        <v>0.11</v>
      </c>
      <c r="AY170" s="4">
        <v>0.12</v>
      </c>
      <c r="AZ170" s="4">
        <v>0.56000000000000005</v>
      </c>
      <c r="BA170" s="4">
        <v>0</v>
      </c>
      <c r="BB170" s="4">
        <v>1.59</v>
      </c>
      <c r="BC170" s="4">
        <v>0</v>
      </c>
      <c r="BD170" s="4">
        <v>0.48</v>
      </c>
      <c r="BE170" s="4">
        <v>0</v>
      </c>
      <c r="BF170" s="4">
        <v>0</v>
      </c>
      <c r="BG170" s="4">
        <v>0</v>
      </c>
      <c r="BH170" s="4">
        <v>0.11</v>
      </c>
      <c r="BI170" s="4">
        <v>0.17</v>
      </c>
      <c r="BJ170" s="4">
        <v>1.3</v>
      </c>
      <c r="BK170" s="4">
        <v>0</v>
      </c>
      <c r="BL170" s="4">
        <v>0</v>
      </c>
      <c r="BM170" s="4">
        <v>0.24</v>
      </c>
      <c r="BN170" s="4">
        <v>0.01</v>
      </c>
      <c r="BO170" s="4">
        <v>0</v>
      </c>
      <c r="BP170" s="4">
        <v>0</v>
      </c>
      <c r="BQ170" s="4">
        <v>0</v>
      </c>
      <c r="BR170" s="4">
        <v>0</v>
      </c>
      <c r="BS170" s="4">
        <v>14.55</v>
      </c>
      <c r="BU170" s="4">
        <v>27.94</v>
      </c>
      <c r="BW170" s="4">
        <v>0</v>
      </c>
      <c r="BX170" s="4">
        <v>0</v>
      </c>
      <c r="BY170" s="4">
        <v>0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17</v>
      </c>
      <c r="CG170" s="4">
        <v>0</v>
      </c>
    </row>
    <row r="171" spans="1:85" s="4" customFormat="1" ht="15" x14ac:dyDescent="0.25">
      <c r="A171" s="4" t="str">
        <f>"20/10"</f>
        <v>20/10</v>
      </c>
      <c r="B171" s="6" t="s">
        <v>131</v>
      </c>
      <c r="C171" s="29" t="str">
        <f>"200"</f>
        <v>200</v>
      </c>
      <c r="D171" s="17">
        <v>0.68</v>
      </c>
      <c r="E171" s="17">
        <v>0</v>
      </c>
      <c r="F171" s="17">
        <v>0.28000000000000003</v>
      </c>
      <c r="G171" s="17">
        <v>0.28000000000000003</v>
      </c>
      <c r="H171" s="17">
        <v>29.62</v>
      </c>
      <c r="I171" s="17">
        <v>130.44800000000001</v>
      </c>
      <c r="J171" s="1">
        <v>0.04</v>
      </c>
      <c r="K171" s="1">
        <v>0</v>
      </c>
      <c r="L171" s="1">
        <v>0.04</v>
      </c>
      <c r="M171" s="1">
        <v>0</v>
      </c>
      <c r="N171" s="1">
        <v>28.38</v>
      </c>
      <c r="O171" s="1">
        <v>1.24</v>
      </c>
      <c r="P171" s="1">
        <v>4.6399999999999997</v>
      </c>
      <c r="Q171" s="1">
        <v>0</v>
      </c>
      <c r="R171" s="1">
        <v>0</v>
      </c>
      <c r="S171" s="1">
        <v>1</v>
      </c>
      <c r="T171" s="1">
        <v>0.96</v>
      </c>
      <c r="U171" s="1">
        <v>0</v>
      </c>
      <c r="V171" s="1">
        <v>10.6</v>
      </c>
      <c r="W171" s="1">
        <v>0.06</v>
      </c>
      <c r="X171" s="1">
        <v>0.24</v>
      </c>
      <c r="Y171" s="1">
        <v>0.28000000000000003</v>
      </c>
      <c r="Z171" s="1">
        <v>200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0</v>
      </c>
      <c r="BO171" s="4">
        <v>0</v>
      </c>
      <c r="BP171" s="4">
        <v>0</v>
      </c>
      <c r="BQ171" s="4">
        <v>0</v>
      </c>
      <c r="BR171" s="4">
        <v>0</v>
      </c>
      <c r="BS171" s="4">
        <v>2.82</v>
      </c>
      <c r="BU171" s="4">
        <v>163.33000000000001</v>
      </c>
      <c r="BW171" s="4">
        <v>0</v>
      </c>
      <c r="BX171" s="4">
        <v>0</v>
      </c>
      <c r="BY171" s="4">
        <v>0</v>
      </c>
      <c r="BZ171" s="4">
        <v>0</v>
      </c>
      <c r="CA171" s="4">
        <v>0</v>
      </c>
      <c r="CB171" s="4">
        <v>0</v>
      </c>
      <c r="CC171" s="4">
        <v>0</v>
      </c>
      <c r="CD171" s="4">
        <v>0</v>
      </c>
      <c r="CE171" s="4">
        <v>0</v>
      </c>
      <c r="CF171" s="4">
        <v>20</v>
      </c>
      <c r="CG171" s="4">
        <v>0</v>
      </c>
    </row>
    <row r="172" spans="1:85" s="4" customFormat="1" ht="15" x14ac:dyDescent="0.25">
      <c r="A172" s="4" t="str">
        <f>"-"</f>
        <v>-</v>
      </c>
      <c r="B172" s="6" t="s">
        <v>99</v>
      </c>
      <c r="C172" s="29" t="str">
        <f>"180"</f>
        <v>180</v>
      </c>
      <c r="D172" s="17">
        <v>0.72</v>
      </c>
      <c r="E172" s="17">
        <v>0</v>
      </c>
      <c r="F172" s="17">
        <v>0.72</v>
      </c>
      <c r="G172" s="17">
        <v>0.72</v>
      </c>
      <c r="H172" s="17">
        <v>17.64</v>
      </c>
      <c r="I172" s="17">
        <v>87.623999999999995</v>
      </c>
      <c r="J172" s="1">
        <v>0.18</v>
      </c>
      <c r="K172" s="1">
        <v>0</v>
      </c>
      <c r="L172" s="1">
        <v>0</v>
      </c>
      <c r="M172" s="1">
        <v>0</v>
      </c>
      <c r="N172" s="1">
        <v>16.2</v>
      </c>
      <c r="O172" s="1">
        <v>1.44</v>
      </c>
      <c r="P172" s="1">
        <v>3.24</v>
      </c>
      <c r="Q172" s="1">
        <v>0</v>
      </c>
      <c r="R172" s="1">
        <v>0</v>
      </c>
      <c r="S172" s="1">
        <v>1.44</v>
      </c>
      <c r="T172" s="1">
        <v>0.9</v>
      </c>
      <c r="U172" s="1">
        <v>46.8</v>
      </c>
      <c r="V172" s="1">
        <v>500.4</v>
      </c>
      <c r="W172" s="1">
        <v>0.04</v>
      </c>
      <c r="X172" s="1">
        <v>0.54</v>
      </c>
      <c r="Y172" s="1">
        <v>0.72</v>
      </c>
      <c r="Z172" s="1">
        <v>18</v>
      </c>
      <c r="AA172" s="4">
        <v>0</v>
      </c>
      <c r="AB172" s="4">
        <v>0</v>
      </c>
      <c r="AC172" s="4">
        <v>0</v>
      </c>
      <c r="AD172" s="4">
        <v>34.200000000000003</v>
      </c>
      <c r="AE172" s="4">
        <v>32.4</v>
      </c>
      <c r="AF172" s="4">
        <v>5.4</v>
      </c>
      <c r="AG172" s="4">
        <v>19.8</v>
      </c>
      <c r="AH172" s="4">
        <v>5.4</v>
      </c>
      <c r="AI172" s="4">
        <v>16.2</v>
      </c>
      <c r="AJ172" s="4">
        <v>30.6</v>
      </c>
      <c r="AK172" s="4">
        <v>18</v>
      </c>
      <c r="AL172" s="4">
        <v>140.4</v>
      </c>
      <c r="AM172" s="4">
        <v>12.6</v>
      </c>
      <c r="AN172" s="4">
        <v>25.2</v>
      </c>
      <c r="AO172" s="4">
        <v>75.599999999999994</v>
      </c>
      <c r="AP172" s="4">
        <v>0</v>
      </c>
      <c r="AQ172" s="4">
        <v>23.4</v>
      </c>
      <c r="AR172" s="4">
        <v>28.8</v>
      </c>
      <c r="AS172" s="4">
        <v>10.8</v>
      </c>
      <c r="AT172" s="4">
        <v>9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0</v>
      </c>
      <c r="BO172" s="4">
        <v>0</v>
      </c>
      <c r="BP172" s="4">
        <v>0</v>
      </c>
      <c r="BQ172" s="4">
        <v>0</v>
      </c>
      <c r="BR172" s="4">
        <v>0</v>
      </c>
      <c r="BS172" s="4">
        <v>155.34</v>
      </c>
      <c r="BU172" s="4">
        <v>9</v>
      </c>
      <c r="BW172" s="4">
        <v>0</v>
      </c>
      <c r="BX172" s="4">
        <v>0</v>
      </c>
      <c r="BY172" s="4">
        <v>0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</row>
    <row r="173" spans="1:85" s="7" customFormat="1" ht="14.25" x14ac:dyDescent="0.2">
      <c r="B173" s="13" t="s">
        <v>100</v>
      </c>
      <c r="C173" s="25">
        <f>C172+C171+C170</f>
        <v>440</v>
      </c>
      <c r="D173" s="18">
        <v>5.43</v>
      </c>
      <c r="E173" s="18">
        <v>0.62</v>
      </c>
      <c r="F173" s="18">
        <v>6.97</v>
      </c>
      <c r="G173" s="18">
        <v>1.44</v>
      </c>
      <c r="H173" s="18">
        <v>84.39</v>
      </c>
      <c r="I173" s="18">
        <v>437.47</v>
      </c>
      <c r="J173" s="19">
        <v>4.2699999999999996</v>
      </c>
      <c r="K173" s="19">
        <v>0.18</v>
      </c>
      <c r="L173" s="19">
        <v>0.04</v>
      </c>
      <c r="M173" s="19">
        <v>0</v>
      </c>
      <c r="N173" s="19">
        <v>60.7</v>
      </c>
      <c r="O173" s="19">
        <v>23.69</v>
      </c>
      <c r="P173" s="19">
        <v>8.9600000000000009</v>
      </c>
      <c r="Q173" s="19">
        <v>0</v>
      </c>
      <c r="R173" s="19">
        <v>0</v>
      </c>
      <c r="S173" s="19">
        <v>2.4500000000000002</v>
      </c>
      <c r="T173" s="19">
        <v>2.23</v>
      </c>
      <c r="U173" s="19">
        <v>56.21</v>
      </c>
      <c r="V173" s="19">
        <v>561.47</v>
      </c>
      <c r="W173" s="19">
        <v>0.13</v>
      </c>
      <c r="X173" s="19">
        <v>1.1200000000000001</v>
      </c>
      <c r="Y173" s="19">
        <v>2.19</v>
      </c>
      <c r="Z173" s="19">
        <v>218.03</v>
      </c>
      <c r="AA173" s="7">
        <v>0</v>
      </c>
      <c r="AB173" s="7">
        <v>0</v>
      </c>
      <c r="AC173" s="7">
        <v>0</v>
      </c>
      <c r="AD173" s="7">
        <v>328</v>
      </c>
      <c r="AE173" s="7">
        <v>141.15</v>
      </c>
      <c r="AF173" s="7">
        <v>67.53</v>
      </c>
      <c r="AG173" s="7">
        <v>139.93</v>
      </c>
      <c r="AH173" s="7">
        <v>46.35</v>
      </c>
      <c r="AI173" s="7">
        <v>197.54</v>
      </c>
      <c r="AJ173" s="7">
        <v>158.80000000000001</v>
      </c>
      <c r="AK173" s="7">
        <v>169.99</v>
      </c>
      <c r="AL173" s="7">
        <v>288.01</v>
      </c>
      <c r="AM173" s="7">
        <v>88.74</v>
      </c>
      <c r="AN173" s="7">
        <v>150.6</v>
      </c>
      <c r="AO173" s="7">
        <v>1120.6500000000001</v>
      </c>
      <c r="AP173" s="7">
        <v>0.39</v>
      </c>
      <c r="AQ173" s="7">
        <v>348.19</v>
      </c>
      <c r="AR173" s="7">
        <v>218.83</v>
      </c>
      <c r="AS173" s="7">
        <v>107.28</v>
      </c>
      <c r="AT173" s="7">
        <v>81.93</v>
      </c>
      <c r="AU173" s="7">
        <v>0.19</v>
      </c>
      <c r="AV173" s="7">
        <v>0.09</v>
      </c>
      <c r="AW173" s="7">
        <v>0.05</v>
      </c>
      <c r="AX173" s="7">
        <v>0.11</v>
      </c>
      <c r="AY173" s="7">
        <v>0.12</v>
      </c>
      <c r="AZ173" s="7">
        <v>0.56000000000000005</v>
      </c>
      <c r="BA173" s="7">
        <v>0</v>
      </c>
      <c r="BB173" s="7">
        <v>1.59</v>
      </c>
      <c r="BC173" s="7">
        <v>0</v>
      </c>
      <c r="BD173" s="7">
        <v>0.48</v>
      </c>
      <c r="BE173" s="7">
        <v>0</v>
      </c>
      <c r="BF173" s="7">
        <v>0</v>
      </c>
      <c r="BG173" s="7">
        <v>0</v>
      </c>
      <c r="BH173" s="7">
        <v>0.11</v>
      </c>
      <c r="BI173" s="7">
        <v>0.17</v>
      </c>
      <c r="BJ173" s="7">
        <v>1.3</v>
      </c>
      <c r="BK173" s="7">
        <v>0</v>
      </c>
      <c r="BL173" s="7">
        <v>0</v>
      </c>
      <c r="BM173" s="7">
        <v>0.24</v>
      </c>
      <c r="BN173" s="7">
        <v>0.01</v>
      </c>
      <c r="BO173" s="7">
        <v>0</v>
      </c>
      <c r="BP173" s="7">
        <v>0</v>
      </c>
      <c r="BQ173" s="7">
        <v>0</v>
      </c>
      <c r="BR173" s="7">
        <v>0</v>
      </c>
      <c r="BS173" s="7">
        <v>172.71</v>
      </c>
      <c r="BT173" s="7" t="e">
        <f>$I$173/#REF!*100</f>
        <v>#REF!</v>
      </c>
      <c r="BU173" s="7">
        <v>200.27</v>
      </c>
      <c r="BW173" s="7">
        <v>0</v>
      </c>
      <c r="BX173" s="7">
        <v>0</v>
      </c>
      <c r="BY173" s="7">
        <v>0</v>
      </c>
      <c r="BZ173" s="7">
        <v>0</v>
      </c>
      <c r="CA173" s="7">
        <v>0</v>
      </c>
      <c r="CB173" s="7">
        <v>0</v>
      </c>
      <c r="CC173" s="7">
        <v>0</v>
      </c>
      <c r="CD173" s="7">
        <v>0</v>
      </c>
      <c r="CE173" s="7">
        <v>0</v>
      </c>
      <c r="CF173" s="7">
        <v>37</v>
      </c>
      <c r="CG173" s="7">
        <v>0</v>
      </c>
    </row>
    <row r="174" spans="1:85" s="4" customFormat="1" ht="15" x14ac:dyDescent="0.25">
      <c r="B174" s="12" t="s">
        <v>101</v>
      </c>
      <c r="C174" s="29"/>
      <c r="D174" s="17"/>
      <c r="E174" s="17"/>
      <c r="F174" s="17"/>
      <c r="G174" s="17"/>
      <c r="H174" s="17"/>
      <c r="I174" s="1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85" s="4" customFormat="1" ht="15" x14ac:dyDescent="0.25">
      <c r="A175" s="4" t="str">
        <f>"22/1"</f>
        <v>22/1</v>
      </c>
      <c r="B175" s="6" t="s">
        <v>128</v>
      </c>
      <c r="C175" s="29" t="str">
        <f>"80"</f>
        <v>80</v>
      </c>
      <c r="D175" s="17">
        <v>0.6</v>
      </c>
      <c r="E175" s="17">
        <v>0</v>
      </c>
      <c r="F175" s="17">
        <v>3.99</v>
      </c>
      <c r="G175" s="17">
        <v>3.99</v>
      </c>
      <c r="H175" s="17">
        <v>1.86</v>
      </c>
      <c r="I175" s="17">
        <v>47.109383999999999</v>
      </c>
      <c r="J175" s="1">
        <v>0.5</v>
      </c>
      <c r="K175" s="1">
        <v>2.6</v>
      </c>
      <c r="L175" s="1">
        <v>0.5</v>
      </c>
      <c r="M175" s="1">
        <v>0</v>
      </c>
      <c r="N175" s="1">
        <v>1.79</v>
      </c>
      <c r="O175" s="1">
        <v>7.0000000000000007E-2</v>
      </c>
      <c r="P175" s="1">
        <v>0.74</v>
      </c>
      <c r="Q175" s="1">
        <v>0</v>
      </c>
      <c r="R175" s="1">
        <v>0</v>
      </c>
      <c r="S175" s="1">
        <v>7.0000000000000007E-2</v>
      </c>
      <c r="T175" s="1">
        <v>0.76</v>
      </c>
      <c r="U175" s="1">
        <v>157.58000000000001</v>
      </c>
      <c r="V175" s="1">
        <v>105.05</v>
      </c>
      <c r="W175" s="1">
        <v>0.03</v>
      </c>
      <c r="X175" s="1">
        <v>0.15</v>
      </c>
      <c r="Y175" s="1">
        <v>0.23</v>
      </c>
      <c r="Z175" s="1">
        <v>7.45</v>
      </c>
      <c r="AA175" s="4">
        <v>0</v>
      </c>
      <c r="AB175" s="4">
        <v>0</v>
      </c>
      <c r="AC175" s="4">
        <v>0</v>
      </c>
      <c r="AD175" s="4">
        <v>25.38</v>
      </c>
      <c r="AE175" s="4">
        <v>21.18</v>
      </c>
      <c r="AF175" s="4">
        <v>5.14</v>
      </c>
      <c r="AG175" s="4">
        <v>17.510000000000002</v>
      </c>
      <c r="AH175" s="4">
        <v>5.42</v>
      </c>
      <c r="AI175" s="4">
        <v>14.34</v>
      </c>
      <c r="AJ175" s="4">
        <v>20.83</v>
      </c>
      <c r="AK175" s="4">
        <v>34.57</v>
      </c>
      <c r="AL175" s="4">
        <v>41.94</v>
      </c>
      <c r="AM175" s="4">
        <v>8.84</v>
      </c>
      <c r="AN175" s="4">
        <v>21.84</v>
      </c>
      <c r="AO175" s="4">
        <v>109.96</v>
      </c>
      <c r="AP175" s="4">
        <v>149.63</v>
      </c>
      <c r="AQ175" s="4">
        <v>14.58</v>
      </c>
      <c r="AR175" s="4">
        <v>22.27</v>
      </c>
      <c r="AS175" s="4">
        <v>17.309999999999999</v>
      </c>
      <c r="AT175" s="4">
        <v>5.62</v>
      </c>
      <c r="AU175" s="4">
        <v>0.34</v>
      </c>
      <c r="AV175" s="4">
        <v>0.21</v>
      </c>
      <c r="AW175" s="4">
        <v>0.12</v>
      </c>
      <c r="AX175" s="4">
        <v>0.22</v>
      </c>
      <c r="AY175" s="4">
        <v>0.21</v>
      </c>
      <c r="AZ175" s="4">
        <v>0.89</v>
      </c>
      <c r="BA175" s="4">
        <v>0.09</v>
      </c>
      <c r="BB175" s="4">
        <v>0.36</v>
      </c>
      <c r="BC175" s="4">
        <v>0.08</v>
      </c>
      <c r="BD175" s="4">
        <v>0.18</v>
      </c>
      <c r="BE175" s="4">
        <v>0.12</v>
      </c>
      <c r="BF175" s="4">
        <v>0.55000000000000004</v>
      </c>
      <c r="BG175" s="4">
        <v>0</v>
      </c>
      <c r="BH175" s="4">
        <v>0</v>
      </c>
      <c r="BI175" s="4">
        <v>7.0000000000000007E-2</v>
      </c>
      <c r="BJ175" s="4">
        <v>1.03</v>
      </c>
      <c r="BK175" s="4">
        <v>0.02</v>
      </c>
      <c r="BL175" s="4">
        <v>0</v>
      </c>
      <c r="BM175" s="4">
        <v>2.67</v>
      </c>
      <c r="BN175" s="4">
        <v>0.02</v>
      </c>
      <c r="BO175" s="4">
        <v>0.05</v>
      </c>
      <c r="BP175" s="4">
        <v>0</v>
      </c>
      <c r="BQ175" s="4">
        <v>0</v>
      </c>
      <c r="BR175" s="4">
        <v>0</v>
      </c>
      <c r="BS175" s="4">
        <v>72.2</v>
      </c>
      <c r="BU175" s="4">
        <v>7.45</v>
      </c>
      <c r="BW175" s="4">
        <v>0</v>
      </c>
      <c r="BX175" s="4">
        <v>0</v>
      </c>
      <c r="BY175" s="4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0.4</v>
      </c>
    </row>
    <row r="176" spans="1:85" s="4" customFormat="1" ht="15" x14ac:dyDescent="0.25">
      <c r="A176" s="4" t="str">
        <f>"1/8"</f>
        <v>1/8</v>
      </c>
      <c r="B176" s="6" t="s">
        <v>153</v>
      </c>
      <c r="C176" s="29" t="str">
        <f>"90"</f>
        <v>90</v>
      </c>
      <c r="D176" s="17">
        <v>24.21</v>
      </c>
      <c r="E176" s="17">
        <v>24.11</v>
      </c>
      <c r="F176" s="17">
        <v>17.29</v>
      </c>
      <c r="G176" s="17">
        <v>0.01</v>
      </c>
      <c r="H176" s="17">
        <v>0.62</v>
      </c>
      <c r="I176" s="17">
        <v>255.30254999999994</v>
      </c>
      <c r="J176" s="1">
        <v>10.220000000000001</v>
      </c>
      <c r="K176" s="1">
        <v>0</v>
      </c>
      <c r="L176" s="1">
        <v>0</v>
      </c>
      <c r="M176" s="1">
        <v>0</v>
      </c>
      <c r="N176" s="1">
        <v>0.6</v>
      </c>
      <c r="O176" s="1">
        <v>0.02</v>
      </c>
      <c r="P176" s="1">
        <v>0.22</v>
      </c>
      <c r="Q176" s="1">
        <v>0</v>
      </c>
      <c r="R176" s="1">
        <v>0</v>
      </c>
      <c r="S176" s="1">
        <v>0.03</v>
      </c>
      <c r="T176" s="1">
        <v>2.2799999999999998</v>
      </c>
      <c r="U176" s="1">
        <v>266.33</v>
      </c>
      <c r="V176" s="1">
        <v>268.14</v>
      </c>
      <c r="W176" s="1">
        <v>0.13</v>
      </c>
      <c r="X176" s="1">
        <v>5.49</v>
      </c>
      <c r="Y176" s="1">
        <v>11.91</v>
      </c>
      <c r="Z176" s="1">
        <v>0.14000000000000001</v>
      </c>
      <c r="AA176" s="4">
        <v>0</v>
      </c>
      <c r="AB176" s="4">
        <v>0</v>
      </c>
      <c r="AC176" s="4">
        <v>0</v>
      </c>
      <c r="AD176" s="4">
        <v>1919.17</v>
      </c>
      <c r="AE176" s="4">
        <v>2062.54</v>
      </c>
      <c r="AF176" s="4">
        <v>577.47</v>
      </c>
      <c r="AG176" s="4">
        <v>1043.3399999999999</v>
      </c>
      <c r="AH176" s="4">
        <v>272.82</v>
      </c>
      <c r="AI176" s="4">
        <v>1032.8900000000001</v>
      </c>
      <c r="AJ176" s="4">
        <v>1411.45</v>
      </c>
      <c r="AK176" s="4">
        <v>1355.11</v>
      </c>
      <c r="AL176" s="4">
        <v>2306.62</v>
      </c>
      <c r="AM176" s="4">
        <v>921.33</v>
      </c>
      <c r="AN176" s="4">
        <v>1216.79</v>
      </c>
      <c r="AO176" s="4">
        <v>4001.9</v>
      </c>
      <c r="AP176" s="4">
        <v>377.22</v>
      </c>
      <c r="AQ176" s="4">
        <v>890.27</v>
      </c>
      <c r="AR176" s="4">
        <v>1013.65</v>
      </c>
      <c r="AS176" s="4">
        <v>854.27</v>
      </c>
      <c r="AT176" s="4">
        <v>336.67</v>
      </c>
      <c r="AU176" s="4">
        <v>0.01</v>
      </c>
      <c r="AV176" s="4">
        <v>0</v>
      </c>
      <c r="AW176" s="4">
        <v>0</v>
      </c>
      <c r="AX176" s="4">
        <v>0</v>
      </c>
      <c r="AY176" s="4">
        <v>0</v>
      </c>
      <c r="AZ176" s="4">
        <v>0.03</v>
      </c>
      <c r="BA176" s="4">
        <v>0</v>
      </c>
      <c r="BB176" s="4">
        <v>0.04</v>
      </c>
      <c r="BC176" s="4">
        <v>0</v>
      </c>
      <c r="BD176" s="4">
        <v>0.02</v>
      </c>
      <c r="BE176" s="4">
        <v>0</v>
      </c>
      <c r="BF176" s="4">
        <v>0</v>
      </c>
      <c r="BG176" s="4">
        <v>0</v>
      </c>
      <c r="BH176" s="4">
        <v>0</v>
      </c>
      <c r="BI176" s="4">
        <v>0.01</v>
      </c>
      <c r="BJ176" s="4">
        <v>0.05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100.8</v>
      </c>
      <c r="BU176" s="4">
        <v>180</v>
      </c>
      <c r="BW176" s="4">
        <v>0</v>
      </c>
      <c r="BX176" s="4">
        <v>0</v>
      </c>
      <c r="BY176" s="4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0.9</v>
      </c>
    </row>
    <row r="177" spans="1:85" s="4" customFormat="1" ht="15" x14ac:dyDescent="0.25">
      <c r="A177" s="4" t="str">
        <f>"13/3"</f>
        <v>13/3</v>
      </c>
      <c r="B177" s="6" t="s">
        <v>154</v>
      </c>
      <c r="C177" s="29" t="str">
        <f>"150"</f>
        <v>150</v>
      </c>
      <c r="D177" s="17">
        <v>3.5</v>
      </c>
      <c r="E177" s="17">
        <v>0</v>
      </c>
      <c r="F177" s="17">
        <v>2.85</v>
      </c>
      <c r="G177" s="17">
        <v>3.24</v>
      </c>
      <c r="H177" s="17">
        <v>13.56</v>
      </c>
      <c r="I177" s="17">
        <v>101.11583900000009</v>
      </c>
      <c r="J177" s="1">
        <v>0.38</v>
      </c>
      <c r="K177" s="1">
        <v>1.95</v>
      </c>
      <c r="L177" s="1">
        <v>0</v>
      </c>
      <c r="M177" s="1">
        <v>0</v>
      </c>
      <c r="N177" s="1">
        <v>11.52</v>
      </c>
      <c r="O177" s="1">
        <v>2.04</v>
      </c>
      <c r="P177" s="1">
        <v>3.79</v>
      </c>
      <c r="Q177" s="1">
        <v>0</v>
      </c>
      <c r="R177" s="1">
        <v>0</v>
      </c>
      <c r="S177" s="1">
        <v>0.57999999999999996</v>
      </c>
      <c r="T177" s="1">
        <v>2.46</v>
      </c>
      <c r="U177" s="1">
        <v>412.87</v>
      </c>
      <c r="V177" s="1">
        <v>493.98</v>
      </c>
      <c r="W177" s="1">
        <v>7.0000000000000007E-2</v>
      </c>
      <c r="X177" s="1">
        <v>1.1200000000000001</v>
      </c>
      <c r="Y177" s="1">
        <v>1.84</v>
      </c>
      <c r="Z177" s="1">
        <v>31.3</v>
      </c>
      <c r="AA177" s="4">
        <v>0</v>
      </c>
      <c r="AB177" s="4">
        <v>0</v>
      </c>
      <c r="AC177" s="4">
        <v>0</v>
      </c>
      <c r="AD177" s="4">
        <v>131.34</v>
      </c>
      <c r="AE177" s="4">
        <v>110.02</v>
      </c>
      <c r="AF177" s="4">
        <v>40.76</v>
      </c>
      <c r="AG177" s="4">
        <v>85.27</v>
      </c>
      <c r="AH177" s="4">
        <v>19.95</v>
      </c>
      <c r="AI177" s="4">
        <v>108.03</v>
      </c>
      <c r="AJ177" s="4">
        <v>129.66</v>
      </c>
      <c r="AK177" s="4">
        <v>152.97999999999999</v>
      </c>
      <c r="AL177" s="4">
        <v>304.02999999999997</v>
      </c>
      <c r="AM177" s="4">
        <v>52.42</v>
      </c>
      <c r="AN177" s="4">
        <v>89.17</v>
      </c>
      <c r="AO177" s="4">
        <v>559.76</v>
      </c>
      <c r="AP177" s="4">
        <v>1.6</v>
      </c>
      <c r="AQ177" s="4">
        <v>125.96</v>
      </c>
      <c r="AR177" s="4">
        <v>113.15</v>
      </c>
      <c r="AS177" s="4">
        <v>89.54</v>
      </c>
      <c r="AT177" s="4">
        <v>39.33</v>
      </c>
      <c r="AU177" s="4">
        <v>0.01</v>
      </c>
      <c r="AV177" s="4">
        <v>0.01</v>
      </c>
      <c r="AW177" s="4">
        <v>0</v>
      </c>
      <c r="AX177" s="4">
        <v>0.01</v>
      </c>
      <c r="AY177" s="4">
        <v>0.01</v>
      </c>
      <c r="AZ177" s="4">
        <v>0.04</v>
      </c>
      <c r="BA177" s="4">
        <v>0</v>
      </c>
      <c r="BB177" s="4">
        <v>0.22</v>
      </c>
      <c r="BC177" s="4">
        <v>0</v>
      </c>
      <c r="BD177" s="4">
        <v>0.14000000000000001</v>
      </c>
      <c r="BE177" s="4">
        <v>0.01</v>
      </c>
      <c r="BF177" s="4">
        <v>0.02</v>
      </c>
      <c r="BG177" s="4">
        <v>0</v>
      </c>
      <c r="BH177" s="4">
        <v>0</v>
      </c>
      <c r="BI177" s="4">
        <v>0.01</v>
      </c>
      <c r="BJ177" s="4">
        <v>0.69</v>
      </c>
      <c r="BK177" s="4">
        <v>0</v>
      </c>
      <c r="BL177" s="4">
        <v>0</v>
      </c>
      <c r="BM177" s="4">
        <v>1.8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210.91</v>
      </c>
      <c r="BU177" s="4">
        <v>244.53</v>
      </c>
      <c r="BW177" s="4">
        <v>0</v>
      </c>
      <c r="BX177" s="4">
        <v>0</v>
      </c>
      <c r="BY177" s="4">
        <v>0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3</v>
      </c>
      <c r="CG177" s="4">
        <v>1</v>
      </c>
    </row>
    <row r="178" spans="1:85" s="4" customFormat="1" ht="15" x14ac:dyDescent="0.25">
      <c r="A178" s="4" t="str">
        <f>"-"</f>
        <v>-</v>
      </c>
      <c r="B178" s="6" t="s">
        <v>83</v>
      </c>
      <c r="C178" s="29" t="str">
        <f>"50"</f>
        <v>50</v>
      </c>
      <c r="D178" s="17">
        <v>3.31</v>
      </c>
      <c r="E178" s="17">
        <v>0</v>
      </c>
      <c r="F178" s="17">
        <v>0.33</v>
      </c>
      <c r="G178" s="17">
        <v>0.33</v>
      </c>
      <c r="H178" s="17">
        <v>23.35</v>
      </c>
      <c r="I178" s="17">
        <v>112.40049999999999</v>
      </c>
      <c r="J178" s="1">
        <v>0.1</v>
      </c>
      <c r="K178" s="1">
        <v>0</v>
      </c>
      <c r="L178" s="1">
        <v>0</v>
      </c>
      <c r="M178" s="1">
        <v>0</v>
      </c>
      <c r="N178" s="1">
        <v>0.55000000000000004</v>
      </c>
      <c r="O178" s="1">
        <v>22.8</v>
      </c>
      <c r="P178" s="1">
        <v>0.1</v>
      </c>
      <c r="Q178" s="1">
        <v>0</v>
      </c>
      <c r="R178" s="1">
        <v>0</v>
      </c>
      <c r="S178" s="1">
        <v>0.15</v>
      </c>
      <c r="T178" s="1">
        <v>0.9</v>
      </c>
      <c r="U178" s="1">
        <v>122.85</v>
      </c>
      <c r="V178" s="1">
        <v>41.23</v>
      </c>
      <c r="W178" s="1">
        <v>0.02</v>
      </c>
      <c r="X178" s="1">
        <v>0.68</v>
      </c>
      <c r="Y178" s="1">
        <v>1.55</v>
      </c>
      <c r="Z178" s="1">
        <v>0</v>
      </c>
      <c r="AA178" s="4">
        <v>0</v>
      </c>
      <c r="AB178" s="4">
        <v>0</v>
      </c>
      <c r="AC178" s="4">
        <v>0</v>
      </c>
      <c r="AD178" s="4">
        <v>254.48</v>
      </c>
      <c r="AE178" s="4">
        <v>84.39</v>
      </c>
      <c r="AF178" s="4">
        <v>50.03</v>
      </c>
      <c r="AG178" s="4">
        <v>100.05</v>
      </c>
      <c r="AH178" s="4">
        <v>37.85</v>
      </c>
      <c r="AI178" s="4">
        <v>180.96</v>
      </c>
      <c r="AJ178" s="4">
        <v>112.23</v>
      </c>
      <c r="AK178" s="4">
        <v>156.6</v>
      </c>
      <c r="AL178" s="4">
        <v>129.19999999999999</v>
      </c>
      <c r="AM178" s="4">
        <v>67.86</v>
      </c>
      <c r="AN178" s="4">
        <v>120.06</v>
      </c>
      <c r="AO178" s="4">
        <v>1003.98</v>
      </c>
      <c r="AP178" s="4">
        <v>117.45</v>
      </c>
      <c r="AQ178" s="4">
        <v>327.12</v>
      </c>
      <c r="AR178" s="4">
        <v>142.25</v>
      </c>
      <c r="AS178" s="4">
        <v>94.4</v>
      </c>
      <c r="AT178" s="4">
        <v>74.819999999999993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7.0000000000000007E-2</v>
      </c>
      <c r="BB178" s="4">
        <v>0.04</v>
      </c>
      <c r="BC178" s="4">
        <v>0.04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0.03</v>
      </c>
      <c r="BK178" s="4">
        <v>0</v>
      </c>
      <c r="BL178" s="4">
        <v>0</v>
      </c>
      <c r="BM178" s="4">
        <v>0.14000000000000001</v>
      </c>
      <c r="BN178" s="4">
        <v>0.01</v>
      </c>
      <c r="BO178" s="4">
        <v>0</v>
      </c>
      <c r="BP178" s="4">
        <v>0</v>
      </c>
      <c r="BQ178" s="4">
        <v>0</v>
      </c>
      <c r="BR178" s="4">
        <v>0</v>
      </c>
      <c r="BS178" s="4">
        <v>19.55</v>
      </c>
      <c r="BU178" s="4">
        <v>0</v>
      </c>
      <c r="BW178" s="4">
        <v>0</v>
      </c>
      <c r="BX178" s="4">
        <v>0</v>
      </c>
      <c r="BY178" s="4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</row>
    <row r="179" spans="1:85" s="4" customFormat="1" ht="15" x14ac:dyDescent="0.25">
      <c r="A179" s="4" t="str">
        <f>"15/10"</f>
        <v>15/10</v>
      </c>
      <c r="B179" s="6" t="s">
        <v>105</v>
      </c>
      <c r="C179" s="29" t="str">
        <f>"200"</f>
        <v>200</v>
      </c>
      <c r="D179" s="17">
        <v>0.08</v>
      </c>
      <c r="E179" s="17">
        <v>0</v>
      </c>
      <c r="F179" s="17">
        <v>0.01</v>
      </c>
      <c r="G179" s="17">
        <v>0.01</v>
      </c>
      <c r="H179" s="17">
        <v>9</v>
      </c>
      <c r="I179" s="17">
        <v>35.682173658536591</v>
      </c>
      <c r="J179" s="1">
        <v>0</v>
      </c>
      <c r="K179" s="1">
        <v>0</v>
      </c>
      <c r="L179" s="1">
        <v>0</v>
      </c>
      <c r="M179" s="1">
        <v>0</v>
      </c>
      <c r="N179" s="1">
        <v>9</v>
      </c>
      <c r="O179" s="1">
        <v>0</v>
      </c>
      <c r="P179" s="1">
        <v>0.11</v>
      </c>
      <c r="Q179" s="1">
        <v>0</v>
      </c>
      <c r="R179" s="1">
        <v>0</v>
      </c>
      <c r="S179" s="1">
        <v>0.28000000000000003</v>
      </c>
      <c r="T179" s="1">
        <v>0.04</v>
      </c>
      <c r="U179" s="1">
        <v>0.63</v>
      </c>
      <c r="V179" s="1">
        <v>7.25</v>
      </c>
      <c r="W179" s="1">
        <v>0</v>
      </c>
      <c r="X179" s="1">
        <v>0</v>
      </c>
      <c r="Y179" s="1">
        <v>0.01</v>
      </c>
      <c r="Z179" s="1">
        <v>0.78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199.43</v>
      </c>
      <c r="BU179" s="4">
        <v>7.0000000000000007E-2</v>
      </c>
      <c r="BW179" s="4">
        <v>0</v>
      </c>
      <c r="BX179" s="4">
        <v>0</v>
      </c>
      <c r="BY179" s="4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9.76</v>
      </c>
      <c r="CG179" s="4">
        <v>0</v>
      </c>
    </row>
    <row r="180" spans="1:85" s="7" customFormat="1" ht="14.25" x14ac:dyDescent="0.2">
      <c r="B180" s="13" t="s">
        <v>106</v>
      </c>
      <c r="C180" s="25">
        <f>C179+C178+C177+C176</f>
        <v>490</v>
      </c>
      <c r="D180" s="18">
        <v>31.69</v>
      </c>
      <c r="E180" s="18">
        <v>24.11</v>
      </c>
      <c r="F180" s="18">
        <v>24.47</v>
      </c>
      <c r="G180" s="18">
        <v>7.58</v>
      </c>
      <c r="H180" s="18">
        <v>48.4</v>
      </c>
      <c r="I180" s="18">
        <v>551.61</v>
      </c>
      <c r="J180" s="19">
        <v>11.21</v>
      </c>
      <c r="K180" s="19">
        <v>4.55</v>
      </c>
      <c r="L180" s="19">
        <v>0.5</v>
      </c>
      <c r="M180" s="19">
        <v>0</v>
      </c>
      <c r="N180" s="19">
        <v>23.46</v>
      </c>
      <c r="O180" s="19">
        <v>24.94</v>
      </c>
      <c r="P180" s="19">
        <v>4.96</v>
      </c>
      <c r="Q180" s="19">
        <v>0</v>
      </c>
      <c r="R180" s="19">
        <v>0</v>
      </c>
      <c r="S180" s="19">
        <v>1.1000000000000001</v>
      </c>
      <c r="T180" s="19">
        <v>6.45</v>
      </c>
      <c r="U180" s="19">
        <v>960.26</v>
      </c>
      <c r="V180" s="19">
        <v>915.65</v>
      </c>
      <c r="W180" s="19">
        <v>0.25</v>
      </c>
      <c r="X180" s="19">
        <v>7.44</v>
      </c>
      <c r="Y180" s="19">
        <v>15.53</v>
      </c>
      <c r="Z180" s="19">
        <v>39.659999999999997</v>
      </c>
      <c r="AA180" s="7">
        <v>0</v>
      </c>
      <c r="AB180" s="7">
        <v>0</v>
      </c>
      <c r="AC180" s="7">
        <v>0</v>
      </c>
      <c r="AD180" s="7">
        <v>2330.36</v>
      </c>
      <c r="AE180" s="7">
        <v>2278.13</v>
      </c>
      <c r="AF180" s="7">
        <v>673.39</v>
      </c>
      <c r="AG180" s="7">
        <v>1246.18</v>
      </c>
      <c r="AH180" s="7">
        <v>336.04</v>
      </c>
      <c r="AI180" s="7">
        <v>1336.21</v>
      </c>
      <c r="AJ180" s="7">
        <v>1674.16</v>
      </c>
      <c r="AK180" s="7">
        <v>1699.26</v>
      </c>
      <c r="AL180" s="7">
        <v>2781.78</v>
      </c>
      <c r="AM180" s="7">
        <v>1050.46</v>
      </c>
      <c r="AN180" s="7">
        <v>1447.86</v>
      </c>
      <c r="AO180" s="7">
        <v>5675.61</v>
      </c>
      <c r="AP180" s="7">
        <v>645.89</v>
      </c>
      <c r="AQ180" s="7">
        <v>1357.94</v>
      </c>
      <c r="AR180" s="7">
        <v>1291.32</v>
      </c>
      <c r="AS180" s="7">
        <v>1055.51</v>
      </c>
      <c r="AT180" s="7">
        <v>456.44</v>
      </c>
      <c r="AU180" s="7">
        <v>0.36</v>
      </c>
      <c r="AV180" s="7">
        <v>0.22</v>
      </c>
      <c r="AW180" s="7">
        <v>0.12</v>
      </c>
      <c r="AX180" s="7">
        <v>0.23</v>
      </c>
      <c r="AY180" s="7">
        <v>0.22</v>
      </c>
      <c r="AZ180" s="7">
        <v>0.96</v>
      </c>
      <c r="BA180" s="7">
        <v>0.17</v>
      </c>
      <c r="BB180" s="7">
        <v>0.66</v>
      </c>
      <c r="BC180" s="7">
        <v>0.12</v>
      </c>
      <c r="BD180" s="7">
        <v>0.34</v>
      </c>
      <c r="BE180" s="7">
        <v>0.14000000000000001</v>
      </c>
      <c r="BF180" s="7">
        <v>0.56999999999999995</v>
      </c>
      <c r="BG180" s="7">
        <v>0</v>
      </c>
      <c r="BH180" s="7">
        <v>0.01</v>
      </c>
      <c r="BI180" s="7">
        <v>0.09</v>
      </c>
      <c r="BJ180" s="7">
        <v>1.8</v>
      </c>
      <c r="BK180" s="7">
        <v>0.02</v>
      </c>
      <c r="BL180" s="7">
        <v>0</v>
      </c>
      <c r="BM180" s="7">
        <v>4.6100000000000003</v>
      </c>
      <c r="BN180" s="7">
        <v>0.04</v>
      </c>
      <c r="BO180" s="7">
        <v>0.05</v>
      </c>
      <c r="BP180" s="7">
        <v>0</v>
      </c>
      <c r="BQ180" s="7">
        <v>0</v>
      </c>
      <c r="BR180" s="7">
        <v>0</v>
      </c>
      <c r="BS180" s="7">
        <v>602.9</v>
      </c>
      <c r="BT180" s="7" t="e">
        <f>$I$180/#REF!*100</f>
        <v>#REF!</v>
      </c>
      <c r="BU180" s="7">
        <v>432.05</v>
      </c>
      <c r="BW180" s="7">
        <v>0</v>
      </c>
      <c r="BX180" s="7">
        <v>0</v>
      </c>
      <c r="BY180" s="7">
        <v>0</v>
      </c>
      <c r="BZ180" s="7">
        <v>0</v>
      </c>
      <c r="CA180" s="7">
        <v>0</v>
      </c>
      <c r="CB180" s="7">
        <v>0</v>
      </c>
      <c r="CC180" s="7">
        <v>0</v>
      </c>
      <c r="CD180" s="7">
        <v>0</v>
      </c>
      <c r="CE180" s="7">
        <v>0</v>
      </c>
      <c r="CF180" s="7">
        <v>12.76</v>
      </c>
      <c r="CG180" s="7">
        <v>2.2999999999999998</v>
      </c>
    </row>
    <row r="181" spans="1:85" s="4" customFormat="1" ht="15" x14ac:dyDescent="0.25">
      <c r="B181" s="12" t="s">
        <v>107</v>
      </c>
      <c r="C181" s="29"/>
      <c r="D181" s="17"/>
      <c r="E181" s="17"/>
      <c r="F181" s="17"/>
      <c r="G181" s="17"/>
      <c r="H181" s="17"/>
      <c r="I181" s="1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85" s="4" customFormat="1" ht="15" x14ac:dyDescent="0.25">
      <c r="A182" s="4" t="str">
        <f>"-"</f>
        <v>-</v>
      </c>
      <c r="B182" s="6" t="s">
        <v>108</v>
      </c>
      <c r="C182" s="29" t="str">
        <f>"200"</f>
        <v>200</v>
      </c>
      <c r="D182" s="17">
        <v>6</v>
      </c>
      <c r="E182" s="17">
        <v>6</v>
      </c>
      <c r="F182" s="17">
        <v>0.1</v>
      </c>
      <c r="G182" s="17">
        <v>0</v>
      </c>
      <c r="H182" s="17">
        <v>8</v>
      </c>
      <c r="I182" s="17">
        <v>60.4</v>
      </c>
      <c r="J182" s="1">
        <v>0</v>
      </c>
      <c r="K182" s="1">
        <v>0</v>
      </c>
      <c r="L182" s="1">
        <v>0</v>
      </c>
      <c r="M182" s="1">
        <v>0</v>
      </c>
      <c r="N182" s="1">
        <v>8</v>
      </c>
      <c r="O182" s="1">
        <v>0</v>
      </c>
      <c r="P182" s="1">
        <v>0</v>
      </c>
      <c r="Q182" s="1">
        <v>0</v>
      </c>
      <c r="R182" s="1">
        <v>0</v>
      </c>
      <c r="S182" s="1">
        <v>1.7</v>
      </c>
      <c r="T182" s="1">
        <v>1.4</v>
      </c>
      <c r="U182" s="1">
        <v>0</v>
      </c>
      <c r="V182" s="1">
        <v>304</v>
      </c>
      <c r="W182" s="1">
        <v>0.34</v>
      </c>
      <c r="X182" s="1">
        <v>0.2</v>
      </c>
      <c r="Y182" s="1">
        <v>1.8</v>
      </c>
      <c r="Z182" s="1">
        <v>1.4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182.8</v>
      </c>
      <c r="BU182" s="4">
        <v>0</v>
      </c>
      <c r="BW182" s="4">
        <v>0</v>
      </c>
      <c r="BX182" s="4">
        <v>0</v>
      </c>
      <c r="BY182" s="4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</row>
    <row r="183" spans="1:85" s="7" customFormat="1" ht="14.25" x14ac:dyDescent="0.2">
      <c r="B183" s="13" t="s">
        <v>109</v>
      </c>
      <c r="C183" s="25" t="str">
        <f>C182</f>
        <v>200</v>
      </c>
      <c r="D183" s="18">
        <v>6</v>
      </c>
      <c r="E183" s="18">
        <v>6</v>
      </c>
      <c r="F183" s="18">
        <v>0.1</v>
      </c>
      <c r="G183" s="18">
        <v>0</v>
      </c>
      <c r="H183" s="18">
        <v>8</v>
      </c>
      <c r="I183" s="18">
        <v>60.4</v>
      </c>
      <c r="J183" s="19">
        <v>0</v>
      </c>
      <c r="K183" s="19">
        <v>0</v>
      </c>
      <c r="L183" s="19">
        <v>0</v>
      </c>
      <c r="M183" s="19">
        <v>0</v>
      </c>
      <c r="N183" s="19">
        <v>8</v>
      </c>
      <c r="O183" s="19">
        <v>0</v>
      </c>
      <c r="P183" s="19">
        <v>0</v>
      </c>
      <c r="Q183" s="19">
        <v>0</v>
      </c>
      <c r="R183" s="19">
        <v>0</v>
      </c>
      <c r="S183" s="19">
        <v>1.7</v>
      </c>
      <c r="T183" s="19">
        <v>1.4</v>
      </c>
      <c r="U183" s="19">
        <v>0</v>
      </c>
      <c r="V183" s="19">
        <v>304</v>
      </c>
      <c r="W183" s="19">
        <v>0.34</v>
      </c>
      <c r="X183" s="19">
        <v>0.2</v>
      </c>
      <c r="Y183" s="19">
        <v>1.8</v>
      </c>
      <c r="Z183" s="19">
        <v>1.4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182.8</v>
      </c>
      <c r="BT183" s="7" t="e">
        <f>$I$183/#REF!*100</f>
        <v>#REF!</v>
      </c>
      <c r="BU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0</v>
      </c>
      <c r="CC183" s="7">
        <v>0</v>
      </c>
      <c r="CD183" s="7">
        <v>0</v>
      </c>
      <c r="CE183" s="7">
        <v>0</v>
      </c>
      <c r="CF183" s="7">
        <v>0</v>
      </c>
      <c r="CG183" s="7">
        <v>0</v>
      </c>
    </row>
    <row r="184" spans="1:85" s="7" customFormat="1" ht="14.25" x14ac:dyDescent="0.2">
      <c r="B184" s="13" t="s">
        <v>110</v>
      </c>
      <c r="C184" s="25">
        <f>C183+C180+C173+C168+C157+C160</f>
        <v>2810</v>
      </c>
      <c r="D184" s="18">
        <v>105.75</v>
      </c>
      <c r="E184" s="18">
        <v>73.540000000000006</v>
      </c>
      <c r="F184" s="18">
        <v>77.25</v>
      </c>
      <c r="G184" s="18">
        <v>20.38</v>
      </c>
      <c r="H184" s="18">
        <v>355.45</v>
      </c>
      <c r="I184" s="18">
        <v>2626.86</v>
      </c>
      <c r="J184" s="19">
        <v>38.99</v>
      </c>
      <c r="K184" s="19">
        <v>9.42</v>
      </c>
      <c r="L184" s="19">
        <v>3.91</v>
      </c>
      <c r="M184" s="19">
        <v>0</v>
      </c>
      <c r="N184" s="19">
        <v>169.16</v>
      </c>
      <c r="O184" s="19">
        <v>186.29</v>
      </c>
      <c r="P184" s="19">
        <v>36.299999999999997</v>
      </c>
      <c r="Q184" s="19">
        <v>0</v>
      </c>
      <c r="R184" s="19">
        <v>0</v>
      </c>
      <c r="S184" s="19">
        <v>9.81</v>
      </c>
      <c r="T184" s="19">
        <v>26.05</v>
      </c>
      <c r="U184" s="19">
        <v>3421.5</v>
      </c>
      <c r="V184" s="19">
        <v>3963.71</v>
      </c>
      <c r="W184" s="19">
        <v>1.94</v>
      </c>
      <c r="X184" s="19">
        <v>19.32</v>
      </c>
      <c r="Y184" s="19">
        <v>46.28</v>
      </c>
      <c r="Z184" s="19">
        <v>298.82</v>
      </c>
      <c r="AA184" s="7">
        <v>0.4</v>
      </c>
      <c r="AB184" s="7">
        <v>0</v>
      </c>
      <c r="AC184" s="7">
        <v>0</v>
      </c>
      <c r="AD184" s="7">
        <v>4865.46</v>
      </c>
      <c r="AE184" s="7">
        <v>3792.89</v>
      </c>
      <c r="AF184" s="7">
        <v>1415.32</v>
      </c>
      <c r="AG184" s="7">
        <v>2488.94</v>
      </c>
      <c r="AH184" s="7">
        <v>816.42</v>
      </c>
      <c r="AI184" s="7">
        <v>3195.78</v>
      </c>
      <c r="AJ184" s="7">
        <v>3287.5</v>
      </c>
      <c r="AK184" s="7">
        <v>3849.39</v>
      </c>
      <c r="AL184" s="7">
        <v>5614.65</v>
      </c>
      <c r="AM184" s="7">
        <v>1875.03</v>
      </c>
      <c r="AN184" s="7">
        <v>3004.9</v>
      </c>
      <c r="AO184" s="7">
        <v>14165.74</v>
      </c>
      <c r="AP184" s="7">
        <v>1469.18</v>
      </c>
      <c r="AQ184" s="7">
        <v>3921.14</v>
      </c>
      <c r="AR184" s="7">
        <v>3122.45</v>
      </c>
      <c r="AS184" s="7">
        <v>2200.19</v>
      </c>
      <c r="AT184" s="7">
        <v>1261.1400000000001</v>
      </c>
      <c r="AU184" s="7">
        <v>3.28</v>
      </c>
      <c r="AV184" s="7">
        <v>1.84</v>
      </c>
      <c r="AW184" s="7">
        <v>0.95</v>
      </c>
      <c r="AX184" s="7">
        <v>1.93</v>
      </c>
      <c r="AY184" s="7">
        <v>2.09</v>
      </c>
      <c r="AZ184" s="7">
        <v>12.78</v>
      </c>
      <c r="BA184" s="7">
        <v>1.18</v>
      </c>
      <c r="BB184" s="7">
        <v>19.170000000000002</v>
      </c>
      <c r="BC184" s="7">
        <v>0.65</v>
      </c>
      <c r="BD184" s="7">
        <v>8.8699999999999992</v>
      </c>
      <c r="BE184" s="7">
        <v>0.79</v>
      </c>
      <c r="BF184" s="7">
        <v>0.61</v>
      </c>
      <c r="BG184" s="7">
        <v>0</v>
      </c>
      <c r="BH184" s="7">
        <v>0.43</v>
      </c>
      <c r="BI184" s="7">
        <v>2.4700000000000002</v>
      </c>
      <c r="BJ184" s="7">
        <v>23.24</v>
      </c>
      <c r="BK184" s="7">
        <v>0.2</v>
      </c>
      <c r="BL184" s="7">
        <v>0</v>
      </c>
      <c r="BM184" s="7">
        <v>11.57</v>
      </c>
      <c r="BN184" s="7">
        <v>0.75</v>
      </c>
      <c r="BO184" s="7">
        <v>1.0900000000000001</v>
      </c>
      <c r="BP184" s="7">
        <v>0</v>
      </c>
      <c r="BQ184" s="7">
        <v>0</v>
      </c>
      <c r="BR184" s="7">
        <v>0</v>
      </c>
      <c r="BS184" s="7">
        <v>2267.52</v>
      </c>
      <c r="BU184" s="7">
        <v>1577.2</v>
      </c>
      <c r="BW184" s="7">
        <v>0</v>
      </c>
      <c r="BX184" s="7">
        <v>0</v>
      </c>
      <c r="BY184" s="7">
        <v>0</v>
      </c>
      <c r="BZ184" s="7">
        <v>0</v>
      </c>
      <c r="CA184" s="7">
        <v>0</v>
      </c>
      <c r="CB184" s="7">
        <v>0</v>
      </c>
      <c r="CC184" s="7">
        <v>0</v>
      </c>
      <c r="CD184" s="7">
        <v>0</v>
      </c>
      <c r="CE184" s="7">
        <v>0</v>
      </c>
      <c r="CF184" s="7">
        <v>78.36</v>
      </c>
      <c r="CG184" s="7">
        <v>5.99</v>
      </c>
    </row>
    <row r="185" spans="1:85" s="4" customFormat="1" ht="15" x14ac:dyDescent="0.25">
      <c r="B185" s="12" t="s">
        <v>155</v>
      </c>
      <c r="C185" s="29"/>
      <c r="D185" s="17"/>
      <c r="E185" s="17"/>
      <c r="F185" s="17"/>
      <c r="G185" s="17"/>
      <c r="H185" s="17"/>
      <c r="I185" s="1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85" s="4" customFormat="1" ht="15" x14ac:dyDescent="0.25">
      <c r="B186" s="12" t="s">
        <v>78</v>
      </c>
      <c r="C186" s="29"/>
      <c r="D186" s="17"/>
      <c r="E186" s="17"/>
      <c r="F186" s="17"/>
      <c r="G186" s="17"/>
      <c r="H186" s="17"/>
      <c r="I186" s="1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85" s="4" customFormat="1" ht="15" x14ac:dyDescent="0.25">
      <c r="A187" s="4" t="str">
        <f>"2/6"</f>
        <v>2/6</v>
      </c>
      <c r="B187" s="6" t="s">
        <v>126</v>
      </c>
      <c r="C187" s="29" t="str">
        <f>"70"</f>
        <v>70</v>
      </c>
      <c r="D187" s="17">
        <v>6.83</v>
      </c>
      <c r="E187" s="17">
        <v>7.27</v>
      </c>
      <c r="F187" s="17">
        <v>9.1999999999999993</v>
      </c>
      <c r="G187" s="17">
        <v>0</v>
      </c>
      <c r="H187" s="17">
        <v>1.22</v>
      </c>
      <c r="I187" s="17">
        <v>114.86115899999999</v>
      </c>
      <c r="J187" s="1">
        <v>4.43</v>
      </c>
      <c r="K187" s="1">
        <v>0.12</v>
      </c>
      <c r="L187" s="1">
        <v>0</v>
      </c>
      <c r="M187" s="1">
        <v>0</v>
      </c>
      <c r="N187" s="1">
        <v>1.22</v>
      </c>
      <c r="O187" s="1">
        <v>0</v>
      </c>
      <c r="P187" s="1">
        <v>0</v>
      </c>
      <c r="Q187" s="1">
        <v>0</v>
      </c>
      <c r="R187" s="1">
        <v>0</v>
      </c>
      <c r="S187" s="1">
        <v>0.02</v>
      </c>
      <c r="T187" s="1">
        <v>1.17</v>
      </c>
      <c r="U187" s="1">
        <v>250.12</v>
      </c>
      <c r="V187" s="1">
        <v>90.83</v>
      </c>
      <c r="W187" s="1">
        <v>0.21</v>
      </c>
      <c r="X187" s="1">
        <v>0.1</v>
      </c>
      <c r="Y187" s="1">
        <v>2.0499999999999998</v>
      </c>
      <c r="Z187" s="1">
        <v>0.1</v>
      </c>
      <c r="AA187" s="4">
        <v>0</v>
      </c>
      <c r="AB187" s="4">
        <v>0</v>
      </c>
      <c r="AC187" s="4">
        <v>0</v>
      </c>
      <c r="AD187" s="4">
        <v>537.28</v>
      </c>
      <c r="AE187" s="4">
        <v>447.91</v>
      </c>
      <c r="AF187" s="4">
        <v>210.09</v>
      </c>
      <c r="AG187" s="4">
        <v>303.39</v>
      </c>
      <c r="AH187" s="4">
        <v>102.8</v>
      </c>
      <c r="AI187" s="4">
        <v>323.86</v>
      </c>
      <c r="AJ187" s="4">
        <v>352.22</v>
      </c>
      <c r="AK187" s="4">
        <v>389.7</v>
      </c>
      <c r="AL187" s="4">
        <v>609.55999999999995</v>
      </c>
      <c r="AM187" s="4">
        <v>169.54</v>
      </c>
      <c r="AN187" s="4">
        <v>206.53</v>
      </c>
      <c r="AO187" s="4">
        <v>882.11</v>
      </c>
      <c r="AP187" s="4">
        <v>7.61</v>
      </c>
      <c r="AQ187" s="4">
        <v>197.84</v>
      </c>
      <c r="AR187" s="4">
        <v>460.68</v>
      </c>
      <c r="AS187" s="4">
        <v>237</v>
      </c>
      <c r="AT187" s="4">
        <v>145.11000000000001</v>
      </c>
      <c r="AU187" s="4">
        <v>0.13</v>
      </c>
      <c r="AV187" s="4">
        <v>0.06</v>
      </c>
      <c r="AW187" s="4">
        <v>0.03</v>
      </c>
      <c r="AX187" s="4">
        <v>7.0000000000000007E-2</v>
      </c>
      <c r="AY187" s="4">
        <v>0.08</v>
      </c>
      <c r="AZ187" s="4">
        <v>0.38</v>
      </c>
      <c r="BA187" s="4">
        <v>0</v>
      </c>
      <c r="BB187" s="4">
        <v>1.04</v>
      </c>
      <c r="BC187" s="4">
        <v>0</v>
      </c>
      <c r="BD187" s="4">
        <v>0.33</v>
      </c>
      <c r="BE187" s="4">
        <v>0</v>
      </c>
      <c r="BF187" s="4">
        <v>0</v>
      </c>
      <c r="BG187" s="4">
        <v>0</v>
      </c>
      <c r="BH187" s="4">
        <v>7.0000000000000007E-2</v>
      </c>
      <c r="BI187" s="4">
        <v>0.11</v>
      </c>
      <c r="BJ187" s="4">
        <v>0.86</v>
      </c>
      <c r="BK187" s="4">
        <v>0</v>
      </c>
      <c r="BL187" s="4">
        <v>0</v>
      </c>
      <c r="BM187" s="4">
        <v>0.05</v>
      </c>
      <c r="BN187" s="4">
        <v>0</v>
      </c>
      <c r="BO187" s="4">
        <v>0</v>
      </c>
      <c r="BP187" s="4">
        <v>0</v>
      </c>
      <c r="BQ187" s="4">
        <v>0</v>
      </c>
      <c r="BR187" s="4">
        <v>0</v>
      </c>
      <c r="BS187" s="4">
        <v>57.23</v>
      </c>
      <c r="BU187" s="4">
        <v>100.22</v>
      </c>
      <c r="BW187" s="4">
        <v>0</v>
      </c>
      <c r="BX187" s="4">
        <v>0</v>
      </c>
      <c r="BY187" s="4">
        <v>0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0.44</v>
      </c>
    </row>
    <row r="188" spans="1:85" s="4" customFormat="1" ht="15" x14ac:dyDescent="0.25">
      <c r="A188" s="4" t="str">
        <f>"8/4"</f>
        <v>8/4</v>
      </c>
      <c r="B188" s="6" t="s">
        <v>79</v>
      </c>
      <c r="C188" s="29" t="str">
        <f>"180"</f>
        <v>180</v>
      </c>
      <c r="D188" s="17">
        <v>5.44</v>
      </c>
      <c r="E188" s="17">
        <v>2.64</v>
      </c>
      <c r="F188" s="17">
        <v>5.23</v>
      </c>
      <c r="G188" s="17">
        <v>0.45</v>
      </c>
      <c r="H188" s="17">
        <v>38.119999999999997</v>
      </c>
      <c r="I188" s="17">
        <v>225.3414654</v>
      </c>
      <c r="J188" s="1">
        <v>3.63</v>
      </c>
      <c r="K188" s="1">
        <v>0.08</v>
      </c>
      <c r="L188" s="1">
        <v>0</v>
      </c>
      <c r="M188" s="1">
        <v>0</v>
      </c>
      <c r="N188" s="1">
        <v>8.27</v>
      </c>
      <c r="O188" s="1">
        <v>29.85</v>
      </c>
      <c r="P188" s="1">
        <v>1.23</v>
      </c>
      <c r="Q188" s="1">
        <v>0</v>
      </c>
      <c r="R188" s="1">
        <v>0</v>
      </c>
      <c r="S188" s="1">
        <v>0.09</v>
      </c>
      <c r="T188" s="1">
        <v>1.72</v>
      </c>
      <c r="U188" s="1">
        <v>329.7</v>
      </c>
      <c r="V188" s="1">
        <v>156.36000000000001</v>
      </c>
      <c r="W188" s="1">
        <v>0.13</v>
      </c>
      <c r="X188" s="1">
        <v>0.65</v>
      </c>
      <c r="Y188" s="1">
        <v>2.21</v>
      </c>
      <c r="Z188" s="1">
        <v>0.47</v>
      </c>
      <c r="AA188" s="4">
        <v>0</v>
      </c>
      <c r="AB188" s="4">
        <v>0</v>
      </c>
      <c r="AC188" s="4">
        <v>0</v>
      </c>
      <c r="AD188" s="4">
        <v>264.93</v>
      </c>
      <c r="AE188" s="4">
        <v>111.6</v>
      </c>
      <c r="AF188" s="4">
        <v>68.27</v>
      </c>
      <c r="AG188" s="4">
        <v>103.16</v>
      </c>
      <c r="AH188" s="4">
        <v>43.77</v>
      </c>
      <c r="AI188" s="4">
        <v>157.97999999999999</v>
      </c>
      <c r="AJ188" s="4">
        <v>166.28</v>
      </c>
      <c r="AK188" s="4">
        <v>216.66</v>
      </c>
      <c r="AL188" s="4">
        <v>230.74</v>
      </c>
      <c r="AM188" s="4">
        <v>73.13</v>
      </c>
      <c r="AN188" s="4">
        <v>136.25</v>
      </c>
      <c r="AO188" s="4">
        <v>512.62</v>
      </c>
      <c r="AP188" s="4">
        <v>1.1499999999999999</v>
      </c>
      <c r="AQ188" s="4">
        <v>141.28</v>
      </c>
      <c r="AR188" s="4">
        <v>141.5</v>
      </c>
      <c r="AS188" s="4">
        <v>124.13</v>
      </c>
      <c r="AT188" s="4">
        <v>58.32</v>
      </c>
      <c r="AU188" s="4">
        <v>0.09</v>
      </c>
      <c r="AV188" s="4">
        <v>0.04</v>
      </c>
      <c r="AW188" s="4">
        <v>0.02</v>
      </c>
      <c r="AX188" s="4">
        <v>0.05</v>
      </c>
      <c r="AY188" s="4">
        <v>0.06</v>
      </c>
      <c r="AZ188" s="4">
        <v>0.28000000000000003</v>
      </c>
      <c r="BA188" s="4">
        <v>0</v>
      </c>
      <c r="BB188" s="4">
        <v>0.81</v>
      </c>
      <c r="BC188" s="4">
        <v>0</v>
      </c>
      <c r="BD188" s="4">
        <v>0.25</v>
      </c>
      <c r="BE188" s="4">
        <v>0</v>
      </c>
      <c r="BF188" s="4">
        <v>0</v>
      </c>
      <c r="BG188" s="4">
        <v>0</v>
      </c>
      <c r="BH188" s="4">
        <v>0.05</v>
      </c>
      <c r="BI188" s="4">
        <v>0.08</v>
      </c>
      <c r="BJ188" s="4">
        <v>0.74</v>
      </c>
      <c r="BK188" s="4">
        <v>0</v>
      </c>
      <c r="BL188" s="4">
        <v>0</v>
      </c>
      <c r="BM188" s="4">
        <v>0.12</v>
      </c>
      <c r="BN188" s="4">
        <v>0</v>
      </c>
      <c r="BO188" s="4">
        <v>0</v>
      </c>
      <c r="BP188" s="4">
        <v>0</v>
      </c>
      <c r="BQ188" s="4">
        <v>0</v>
      </c>
      <c r="BR188" s="4">
        <v>0</v>
      </c>
      <c r="BS188" s="4">
        <v>253.27</v>
      </c>
      <c r="BU188" s="4">
        <v>22.08</v>
      </c>
      <c r="BW188" s="4">
        <v>0</v>
      </c>
      <c r="BX188" s="4">
        <v>0</v>
      </c>
      <c r="BY188" s="4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4.5</v>
      </c>
      <c r="CG188" s="4">
        <v>0.72</v>
      </c>
    </row>
    <row r="189" spans="1:85" s="4" customFormat="1" ht="15" x14ac:dyDescent="0.25">
      <c r="A189" s="4" t="str">
        <f>"9/13"</f>
        <v>9/13</v>
      </c>
      <c r="B189" s="6" t="s">
        <v>80</v>
      </c>
      <c r="C189" s="29" t="str">
        <f>"10"</f>
        <v>10</v>
      </c>
      <c r="D189" s="17">
        <v>0.08</v>
      </c>
      <c r="E189" s="17">
        <v>0.08</v>
      </c>
      <c r="F189" s="17">
        <v>7.25</v>
      </c>
      <c r="G189" s="17">
        <v>0</v>
      </c>
      <c r="H189" s="17">
        <v>0.13</v>
      </c>
      <c r="I189" s="17">
        <v>66.063999999999993</v>
      </c>
      <c r="J189" s="1">
        <v>4.71</v>
      </c>
      <c r="K189" s="1">
        <v>0.22</v>
      </c>
      <c r="L189" s="1">
        <v>0</v>
      </c>
      <c r="M189" s="1">
        <v>0</v>
      </c>
      <c r="N189" s="1">
        <v>0.13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0.14000000000000001</v>
      </c>
      <c r="U189" s="1">
        <v>1.5</v>
      </c>
      <c r="V189" s="1">
        <v>3</v>
      </c>
      <c r="W189" s="1">
        <v>0.01</v>
      </c>
      <c r="X189" s="1">
        <v>0.01</v>
      </c>
      <c r="Y189" s="1">
        <v>0.02</v>
      </c>
      <c r="Z189" s="1">
        <v>0</v>
      </c>
      <c r="AA189" s="4">
        <v>0</v>
      </c>
      <c r="AB189" s="4">
        <v>0</v>
      </c>
      <c r="AC189" s="4">
        <v>0</v>
      </c>
      <c r="AD189" s="4">
        <v>7.6</v>
      </c>
      <c r="AE189" s="4">
        <v>4.5</v>
      </c>
      <c r="AF189" s="4">
        <v>1.7</v>
      </c>
      <c r="AG189" s="4">
        <v>4.7</v>
      </c>
      <c r="AH189" s="4">
        <v>4.3</v>
      </c>
      <c r="AI189" s="4">
        <v>4.2</v>
      </c>
      <c r="AJ189" s="4">
        <v>3.6</v>
      </c>
      <c r="AK189" s="4">
        <v>2.6</v>
      </c>
      <c r="AL189" s="4">
        <v>5.7</v>
      </c>
      <c r="AM189" s="4">
        <v>3.5</v>
      </c>
      <c r="AN189" s="4">
        <v>2.4</v>
      </c>
      <c r="AO189" s="4">
        <v>14.2</v>
      </c>
      <c r="AP189" s="4">
        <v>0</v>
      </c>
      <c r="AQ189" s="4">
        <v>4.8</v>
      </c>
      <c r="AR189" s="4">
        <v>5.4</v>
      </c>
      <c r="AS189" s="4">
        <v>4.2</v>
      </c>
      <c r="AT189" s="4">
        <v>1</v>
      </c>
      <c r="AU189" s="4">
        <v>0.27</v>
      </c>
      <c r="AV189" s="4">
        <v>0.12</v>
      </c>
      <c r="AW189" s="4">
        <v>7.0000000000000007E-2</v>
      </c>
      <c r="AX189" s="4">
        <v>0.15</v>
      </c>
      <c r="AY189" s="4">
        <v>0.17</v>
      </c>
      <c r="AZ189" s="4">
        <v>0.79</v>
      </c>
      <c r="BA189" s="4">
        <v>0</v>
      </c>
      <c r="BB189" s="4">
        <v>2.21</v>
      </c>
      <c r="BC189" s="4">
        <v>0</v>
      </c>
      <c r="BD189" s="4">
        <v>0.68</v>
      </c>
      <c r="BE189" s="4">
        <v>0</v>
      </c>
      <c r="BF189" s="4">
        <v>0</v>
      </c>
      <c r="BG189" s="4">
        <v>0</v>
      </c>
      <c r="BH189" s="4">
        <v>0.15</v>
      </c>
      <c r="BI189" s="4">
        <v>0.23</v>
      </c>
      <c r="BJ189" s="4">
        <v>1.8</v>
      </c>
      <c r="BK189" s="4">
        <v>0</v>
      </c>
      <c r="BL189" s="4">
        <v>0</v>
      </c>
      <c r="BM189" s="4">
        <v>0.09</v>
      </c>
      <c r="BN189" s="4">
        <v>0.01</v>
      </c>
      <c r="BO189" s="4">
        <v>0</v>
      </c>
      <c r="BP189" s="4">
        <v>0</v>
      </c>
      <c r="BQ189" s="4">
        <v>0</v>
      </c>
      <c r="BR189" s="4">
        <v>0</v>
      </c>
      <c r="BS189" s="4">
        <v>2.5</v>
      </c>
      <c r="BU189" s="4">
        <v>45</v>
      </c>
      <c r="BW189" s="4">
        <v>0</v>
      </c>
      <c r="BX189" s="4">
        <v>0</v>
      </c>
      <c r="BY189" s="4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</row>
    <row r="190" spans="1:85" s="4" customFormat="1" ht="15" x14ac:dyDescent="0.25">
      <c r="A190" s="4" t="str">
        <f>"10/13"</f>
        <v>10/13</v>
      </c>
      <c r="B190" s="6" t="s">
        <v>81</v>
      </c>
      <c r="C190" s="29" t="str">
        <f>"15"</f>
        <v>15</v>
      </c>
      <c r="D190" s="17">
        <v>3.95</v>
      </c>
      <c r="E190" s="17">
        <v>3.95</v>
      </c>
      <c r="F190" s="17">
        <v>3.99</v>
      </c>
      <c r="G190" s="17">
        <v>0</v>
      </c>
      <c r="H190" s="17">
        <v>0</v>
      </c>
      <c r="I190" s="17">
        <v>52.59</v>
      </c>
      <c r="J190" s="1">
        <v>2.2999999999999998</v>
      </c>
      <c r="K190" s="1">
        <v>0</v>
      </c>
      <c r="L190" s="1">
        <v>2.2999999999999998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0.3</v>
      </c>
      <c r="T190" s="1">
        <v>0.65</v>
      </c>
      <c r="U190" s="1">
        <v>0</v>
      </c>
      <c r="V190" s="1">
        <v>15</v>
      </c>
      <c r="W190" s="1">
        <v>0.06</v>
      </c>
      <c r="X190" s="1">
        <v>0.03</v>
      </c>
      <c r="Y190" s="1">
        <v>1.02</v>
      </c>
      <c r="Z190" s="1">
        <v>0.11</v>
      </c>
      <c r="AA190" s="4">
        <v>0</v>
      </c>
      <c r="AB190" s="4">
        <v>0</v>
      </c>
      <c r="AC190" s="4">
        <v>0</v>
      </c>
      <c r="AD190" s="4">
        <v>345</v>
      </c>
      <c r="AE190" s="4">
        <v>237</v>
      </c>
      <c r="AF190" s="4">
        <v>84</v>
      </c>
      <c r="AG190" s="4">
        <v>142.5</v>
      </c>
      <c r="AH190" s="4">
        <v>105</v>
      </c>
      <c r="AI190" s="4">
        <v>201</v>
      </c>
      <c r="AJ190" s="4">
        <v>114</v>
      </c>
      <c r="AK190" s="4">
        <v>130.5</v>
      </c>
      <c r="AL190" s="4">
        <v>234</v>
      </c>
      <c r="AM190" s="4">
        <v>105</v>
      </c>
      <c r="AN190" s="4">
        <v>76.5</v>
      </c>
      <c r="AO190" s="4">
        <v>775.5</v>
      </c>
      <c r="AP190" s="4">
        <v>0</v>
      </c>
      <c r="AQ190" s="4">
        <v>409.5</v>
      </c>
      <c r="AR190" s="4">
        <v>193.5</v>
      </c>
      <c r="AS190" s="4">
        <v>208.5</v>
      </c>
      <c r="AT190" s="4">
        <v>32.25</v>
      </c>
      <c r="AU190" s="4">
        <v>0</v>
      </c>
      <c r="AV190" s="4">
        <v>0.02</v>
      </c>
      <c r="AW190" s="4">
        <v>0.06</v>
      </c>
      <c r="AX190" s="4">
        <v>0.16</v>
      </c>
      <c r="AY190" s="4">
        <v>0.19</v>
      </c>
      <c r="AZ190" s="4">
        <v>0.5</v>
      </c>
      <c r="BA190" s="4">
        <v>0.06</v>
      </c>
      <c r="BB190" s="4">
        <v>1.05</v>
      </c>
      <c r="BC190" s="4">
        <v>0.02</v>
      </c>
      <c r="BD190" s="4">
        <v>0.24</v>
      </c>
      <c r="BE190" s="4">
        <v>0.02</v>
      </c>
      <c r="BF190" s="4">
        <v>0</v>
      </c>
      <c r="BG190" s="4">
        <v>0</v>
      </c>
      <c r="BH190" s="4">
        <v>0</v>
      </c>
      <c r="BI190" s="4">
        <v>0.1</v>
      </c>
      <c r="BJ190" s="4">
        <v>0.78</v>
      </c>
      <c r="BK190" s="4">
        <v>0</v>
      </c>
      <c r="BL190" s="4">
        <v>0</v>
      </c>
      <c r="BM190" s="4">
        <v>0.1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6.12</v>
      </c>
      <c r="BU190" s="4">
        <v>35.75</v>
      </c>
      <c r="BW190" s="4">
        <v>0</v>
      </c>
      <c r="BX190" s="4">
        <v>0</v>
      </c>
      <c r="BY190" s="4">
        <v>0</v>
      </c>
      <c r="BZ190" s="4">
        <v>0</v>
      </c>
      <c r="CA190" s="4">
        <v>0</v>
      </c>
      <c r="CB190" s="4">
        <v>0</v>
      </c>
      <c r="CC190" s="4">
        <v>0</v>
      </c>
      <c r="CD190" s="4">
        <v>0</v>
      </c>
      <c r="CE190" s="4">
        <v>0</v>
      </c>
      <c r="CF190" s="4">
        <v>0</v>
      </c>
      <c r="CG190" s="4">
        <v>0</v>
      </c>
    </row>
    <row r="191" spans="1:85" s="4" customFormat="1" ht="15" x14ac:dyDescent="0.25">
      <c r="A191" s="4" t="str">
        <f>"-"</f>
        <v>-</v>
      </c>
      <c r="B191" s="6" t="s">
        <v>83</v>
      </c>
      <c r="C191" s="29" t="str">
        <f>"100"</f>
        <v>100</v>
      </c>
      <c r="D191" s="17">
        <v>6.61</v>
      </c>
      <c r="E191" s="17">
        <v>0</v>
      </c>
      <c r="F191" s="17">
        <v>0.66</v>
      </c>
      <c r="G191" s="17">
        <v>0.66</v>
      </c>
      <c r="H191" s="17">
        <v>46.7</v>
      </c>
      <c r="I191" s="17">
        <v>224.80099999999999</v>
      </c>
      <c r="J191" s="1">
        <v>0.2</v>
      </c>
      <c r="K191" s="1">
        <v>0</v>
      </c>
      <c r="L191" s="1">
        <v>0</v>
      </c>
      <c r="M191" s="1">
        <v>0</v>
      </c>
      <c r="N191" s="1">
        <v>1.1000000000000001</v>
      </c>
      <c r="O191" s="1">
        <v>45.6</v>
      </c>
      <c r="P191" s="1">
        <v>0.2</v>
      </c>
      <c r="Q191" s="1">
        <v>0</v>
      </c>
      <c r="R191" s="1">
        <v>0</v>
      </c>
      <c r="S191" s="1">
        <v>0.3</v>
      </c>
      <c r="T191" s="1">
        <v>1.8</v>
      </c>
      <c r="U191" s="1">
        <v>245.7</v>
      </c>
      <c r="V191" s="1">
        <v>82.46</v>
      </c>
      <c r="W191" s="1">
        <v>0.05</v>
      </c>
      <c r="X191" s="1">
        <v>1.36</v>
      </c>
      <c r="Y191" s="1">
        <v>3.1</v>
      </c>
      <c r="Z191" s="1">
        <v>0</v>
      </c>
      <c r="AA191" s="4">
        <v>0</v>
      </c>
      <c r="AB191" s="4">
        <v>0</v>
      </c>
      <c r="AC191" s="4">
        <v>0</v>
      </c>
      <c r="AD191" s="4">
        <v>508.95</v>
      </c>
      <c r="AE191" s="4">
        <v>168.78</v>
      </c>
      <c r="AF191" s="4">
        <v>100.05</v>
      </c>
      <c r="AG191" s="4">
        <v>200.1</v>
      </c>
      <c r="AH191" s="4">
        <v>75.69</v>
      </c>
      <c r="AI191" s="4">
        <v>361.92</v>
      </c>
      <c r="AJ191" s="4">
        <v>224.46</v>
      </c>
      <c r="AK191" s="4">
        <v>313.2</v>
      </c>
      <c r="AL191" s="4">
        <v>258.39</v>
      </c>
      <c r="AM191" s="4">
        <v>135.72</v>
      </c>
      <c r="AN191" s="4">
        <v>240.12</v>
      </c>
      <c r="AO191" s="4">
        <v>2007.96</v>
      </c>
      <c r="AP191" s="4">
        <v>234.9</v>
      </c>
      <c r="AQ191" s="4">
        <v>654.24</v>
      </c>
      <c r="AR191" s="4">
        <v>284.49</v>
      </c>
      <c r="AS191" s="4">
        <v>188.79</v>
      </c>
      <c r="AT191" s="4">
        <v>149.63999999999999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0.14000000000000001</v>
      </c>
      <c r="BB191" s="4">
        <v>0.08</v>
      </c>
      <c r="BC191" s="4">
        <v>7.0000000000000007E-2</v>
      </c>
      <c r="BD191" s="4">
        <v>0.01</v>
      </c>
      <c r="BE191" s="4">
        <v>0</v>
      </c>
      <c r="BF191" s="4">
        <v>0</v>
      </c>
      <c r="BG191" s="4">
        <v>0</v>
      </c>
      <c r="BH191" s="4">
        <v>0</v>
      </c>
      <c r="BI191" s="4">
        <v>0.01</v>
      </c>
      <c r="BJ191" s="4">
        <v>7.0000000000000007E-2</v>
      </c>
      <c r="BK191" s="4">
        <v>0</v>
      </c>
      <c r="BL191" s="4">
        <v>0</v>
      </c>
      <c r="BM191" s="4">
        <v>0.28000000000000003</v>
      </c>
      <c r="BN191" s="4">
        <v>0.01</v>
      </c>
      <c r="BO191" s="4">
        <v>0</v>
      </c>
      <c r="BP191" s="4">
        <v>0</v>
      </c>
      <c r="BQ191" s="4">
        <v>0</v>
      </c>
      <c r="BR191" s="4">
        <v>0</v>
      </c>
      <c r="BS191" s="4">
        <v>39.1</v>
      </c>
      <c r="BU191" s="4">
        <v>0</v>
      </c>
      <c r="BW191" s="4">
        <v>0</v>
      </c>
      <c r="BX191" s="4">
        <v>0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</row>
    <row r="192" spans="1:85" s="4" customFormat="1" ht="15" x14ac:dyDescent="0.25">
      <c r="A192" s="4" t="str">
        <f>"18/10"</f>
        <v>18/10</v>
      </c>
      <c r="B192" s="6" t="s">
        <v>115</v>
      </c>
      <c r="C192" s="29" t="str">
        <f>"200"</f>
        <v>200</v>
      </c>
      <c r="D192" s="17">
        <v>3.64</v>
      </c>
      <c r="E192" s="17">
        <v>2.9</v>
      </c>
      <c r="F192" s="17">
        <v>3.34</v>
      </c>
      <c r="G192" s="17">
        <v>0.6</v>
      </c>
      <c r="H192" s="17">
        <v>22.81</v>
      </c>
      <c r="I192" s="17">
        <v>134.767248</v>
      </c>
      <c r="J192" s="1">
        <v>2.36</v>
      </c>
      <c r="K192" s="1">
        <v>0</v>
      </c>
      <c r="L192" s="1">
        <v>2.36</v>
      </c>
      <c r="M192" s="1">
        <v>0</v>
      </c>
      <c r="N192" s="1">
        <v>22.51</v>
      </c>
      <c r="O192" s="1">
        <v>0.3</v>
      </c>
      <c r="P192" s="1">
        <v>1.28</v>
      </c>
      <c r="Q192" s="1">
        <v>0</v>
      </c>
      <c r="R192" s="1">
        <v>0</v>
      </c>
      <c r="S192" s="1">
        <v>0.26</v>
      </c>
      <c r="T192" s="1">
        <v>0.97</v>
      </c>
      <c r="U192" s="1">
        <v>50.2</v>
      </c>
      <c r="V192" s="1">
        <v>182.12</v>
      </c>
      <c r="W192" s="1">
        <v>0.13</v>
      </c>
      <c r="X192" s="1">
        <v>0.14000000000000001</v>
      </c>
      <c r="Y192" s="1">
        <v>1.07</v>
      </c>
      <c r="Z192" s="1">
        <v>0.52</v>
      </c>
      <c r="AA192" s="4">
        <v>0</v>
      </c>
      <c r="AB192" s="4">
        <v>0</v>
      </c>
      <c r="AC192" s="4">
        <v>0</v>
      </c>
      <c r="AD192" s="4">
        <v>1201.32</v>
      </c>
      <c r="AE192" s="4">
        <v>444.62</v>
      </c>
      <c r="AF192" s="4">
        <v>446.5</v>
      </c>
      <c r="AG192" s="4">
        <v>449.32</v>
      </c>
      <c r="AH192" s="4">
        <v>124.08</v>
      </c>
      <c r="AI192" s="4">
        <v>934.36</v>
      </c>
      <c r="AJ192" s="4">
        <v>695.6</v>
      </c>
      <c r="AK192" s="4">
        <v>2063.3000000000002</v>
      </c>
      <c r="AL192" s="4">
        <v>1848.04</v>
      </c>
      <c r="AM192" s="4">
        <v>453.08</v>
      </c>
      <c r="AN192" s="4">
        <v>1010.5</v>
      </c>
      <c r="AO192" s="4">
        <v>3902.88</v>
      </c>
      <c r="AP192" s="4">
        <v>0</v>
      </c>
      <c r="AQ192" s="4">
        <v>865.74</v>
      </c>
      <c r="AR192" s="4">
        <v>713.46</v>
      </c>
      <c r="AS192" s="4">
        <v>517.94000000000005</v>
      </c>
      <c r="AT192" s="4">
        <v>203.98</v>
      </c>
      <c r="AU192" s="4">
        <v>0.89</v>
      </c>
      <c r="AV192" s="4">
        <v>1.38</v>
      </c>
      <c r="AW192" s="4">
        <v>1.06</v>
      </c>
      <c r="AX192" s="4">
        <v>2.6</v>
      </c>
      <c r="AY192" s="4">
        <v>0</v>
      </c>
      <c r="AZ192" s="4">
        <v>0.26</v>
      </c>
      <c r="BA192" s="4">
        <v>0</v>
      </c>
      <c r="BB192" s="4">
        <v>3.17</v>
      </c>
      <c r="BC192" s="4">
        <v>0</v>
      </c>
      <c r="BD192" s="4">
        <v>0.97</v>
      </c>
      <c r="BE192" s="4">
        <v>0.81</v>
      </c>
      <c r="BF192" s="4">
        <v>0.62</v>
      </c>
      <c r="BG192" s="4">
        <v>0</v>
      </c>
      <c r="BH192" s="4">
        <v>0</v>
      </c>
      <c r="BI192" s="4">
        <v>0.26</v>
      </c>
      <c r="BJ192" s="4">
        <v>32.03</v>
      </c>
      <c r="BK192" s="4">
        <v>0</v>
      </c>
      <c r="BL192" s="4">
        <v>0</v>
      </c>
      <c r="BM192" s="4">
        <v>12.5</v>
      </c>
      <c r="BN192" s="4">
        <v>0.26</v>
      </c>
      <c r="BO192" s="4">
        <v>0.08</v>
      </c>
      <c r="BP192" s="4">
        <v>0</v>
      </c>
      <c r="BQ192" s="4">
        <v>0</v>
      </c>
      <c r="BR192" s="4">
        <v>0</v>
      </c>
      <c r="BS192" s="4">
        <v>198.62</v>
      </c>
      <c r="BU192" s="4">
        <v>13.44</v>
      </c>
      <c r="BW192" s="4">
        <v>0</v>
      </c>
      <c r="BX192" s="4">
        <v>0</v>
      </c>
      <c r="BY192" s="4">
        <v>0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20</v>
      </c>
      <c r="CG192" s="4">
        <v>0</v>
      </c>
    </row>
    <row r="193" spans="1:85" s="7" customFormat="1" ht="14.25" x14ac:dyDescent="0.2">
      <c r="B193" s="13" t="s">
        <v>85</v>
      </c>
      <c r="C193" s="25">
        <f>C192+C190+C191+C189+C188+C187</f>
        <v>575</v>
      </c>
      <c r="D193" s="18">
        <v>26.55</v>
      </c>
      <c r="E193" s="18">
        <v>16.829999999999998</v>
      </c>
      <c r="F193" s="18">
        <v>29.67</v>
      </c>
      <c r="G193" s="18">
        <v>1.71</v>
      </c>
      <c r="H193" s="18">
        <v>108.98</v>
      </c>
      <c r="I193" s="18">
        <v>818.42</v>
      </c>
      <c r="J193" s="19">
        <v>17.63</v>
      </c>
      <c r="K193" s="19">
        <v>0.41</v>
      </c>
      <c r="L193" s="19">
        <v>4.66</v>
      </c>
      <c r="M193" s="19">
        <v>0</v>
      </c>
      <c r="N193" s="19">
        <v>33.229999999999997</v>
      </c>
      <c r="O193" s="19">
        <v>75.75</v>
      </c>
      <c r="P193" s="19">
        <v>2.71</v>
      </c>
      <c r="Q193" s="19">
        <v>0</v>
      </c>
      <c r="R193" s="19">
        <v>0</v>
      </c>
      <c r="S193" s="19">
        <v>0.97</v>
      </c>
      <c r="T193" s="19">
        <v>6.45</v>
      </c>
      <c r="U193" s="19">
        <v>877.22</v>
      </c>
      <c r="V193" s="19">
        <v>529.78</v>
      </c>
      <c r="W193" s="19">
        <v>0.57999999999999996</v>
      </c>
      <c r="X193" s="19">
        <v>2.29</v>
      </c>
      <c r="Y193" s="19">
        <v>9.48</v>
      </c>
      <c r="Z193" s="19">
        <v>1.19</v>
      </c>
      <c r="AA193" s="7">
        <v>0</v>
      </c>
      <c r="AB193" s="7">
        <v>0</v>
      </c>
      <c r="AC193" s="7">
        <v>0</v>
      </c>
      <c r="AD193" s="7">
        <v>2865.08</v>
      </c>
      <c r="AE193" s="7">
        <v>1414.41</v>
      </c>
      <c r="AF193" s="7">
        <v>910.61</v>
      </c>
      <c r="AG193" s="7">
        <v>1203.17</v>
      </c>
      <c r="AH193" s="7">
        <v>455.64</v>
      </c>
      <c r="AI193" s="7">
        <v>1983.32</v>
      </c>
      <c r="AJ193" s="7">
        <v>1556.15</v>
      </c>
      <c r="AK193" s="7">
        <v>3115.96</v>
      </c>
      <c r="AL193" s="7">
        <v>3186.43</v>
      </c>
      <c r="AM193" s="7">
        <v>939.97</v>
      </c>
      <c r="AN193" s="7">
        <v>1672.29</v>
      </c>
      <c r="AO193" s="7">
        <v>8095.28</v>
      </c>
      <c r="AP193" s="7">
        <v>243.66</v>
      </c>
      <c r="AQ193" s="7">
        <v>2273.4</v>
      </c>
      <c r="AR193" s="7">
        <v>1799.03</v>
      </c>
      <c r="AS193" s="7">
        <v>1280.55</v>
      </c>
      <c r="AT193" s="7">
        <v>590.29</v>
      </c>
      <c r="AU193" s="7">
        <v>1.38</v>
      </c>
      <c r="AV193" s="7">
        <v>1.62</v>
      </c>
      <c r="AW193" s="7">
        <v>1.24</v>
      </c>
      <c r="AX193" s="7">
        <v>3.03</v>
      </c>
      <c r="AY193" s="7">
        <v>0.5</v>
      </c>
      <c r="AZ193" s="7">
        <v>2.23</v>
      </c>
      <c r="BA193" s="7">
        <v>0.2</v>
      </c>
      <c r="BB193" s="7">
        <v>8.35</v>
      </c>
      <c r="BC193" s="7">
        <v>0.09</v>
      </c>
      <c r="BD193" s="7">
        <v>2.4700000000000002</v>
      </c>
      <c r="BE193" s="7">
        <v>0.83</v>
      </c>
      <c r="BF193" s="7">
        <v>0.62</v>
      </c>
      <c r="BG193" s="7">
        <v>0</v>
      </c>
      <c r="BH193" s="7">
        <v>0.28000000000000003</v>
      </c>
      <c r="BI193" s="7">
        <v>0.8</v>
      </c>
      <c r="BJ193" s="7">
        <v>36.28</v>
      </c>
      <c r="BK193" s="7">
        <v>0</v>
      </c>
      <c r="BL193" s="7">
        <v>0</v>
      </c>
      <c r="BM193" s="7">
        <v>13.15</v>
      </c>
      <c r="BN193" s="7">
        <v>0.28999999999999998</v>
      </c>
      <c r="BO193" s="7">
        <v>0.08</v>
      </c>
      <c r="BP193" s="7">
        <v>0</v>
      </c>
      <c r="BQ193" s="7">
        <v>0</v>
      </c>
      <c r="BR193" s="7">
        <v>0</v>
      </c>
      <c r="BS193" s="7">
        <v>556.84</v>
      </c>
      <c r="BT193" s="7" t="e">
        <f>$I$193/#REF!*100</f>
        <v>#REF!</v>
      </c>
      <c r="BU193" s="7">
        <v>216.49</v>
      </c>
      <c r="BW193" s="7">
        <v>0</v>
      </c>
      <c r="BX193" s="7">
        <v>0</v>
      </c>
      <c r="BY193" s="7">
        <v>0</v>
      </c>
      <c r="BZ193" s="7">
        <v>0</v>
      </c>
      <c r="CA193" s="7">
        <v>0</v>
      </c>
      <c r="CB193" s="7">
        <v>0</v>
      </c>
      <c r="CC193" s="7">
        <v>0</v>
      </c>
      <c r="CD193" s="7">
        <v>0</v>
      </c>
      <c r="CE193" s="7">
        <v>0</v>
      </c>
      <c r="CF193" s="7">
        <v>24.5</v>
      </c>
      <c r="CG193" s="7">
        <v>1.1599999999999999</v>
      </c>
    </row>
    <row r="194" spans="1:85" s="4" customFormat="1" ht="15" x14ac:dyDescent="0.25">
      <c r="B194" s="12" t="s">
        <v>86</v>
      </c>
      <c r="C194" s="29"/>
      <c r="D194" s="17"/>
      <c r="E194" s="17"/>
      <c r="F194" s="17"/>
      <c r="G194" s="17"/>
      <c r="H194" s="17"/>
      <c r="I194" s="1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85" s="4" customFormat="1" ht="15" x14ac:dyDescent="0.25">
      <c r="A195" s="4" t="str">
        <f>"-"</f>
        <v>-</v>
      </c>
      <c r="B195" s="6" t="s">
        <v>87</v>
      </c>
      <c r="C195" s="29" t="str">
        <f>"200"</f>
        <v>200</v>
      </c>
      <c r="D195" s="17">
        <v>1</v>
      </c>
      <c r="E195" s="17">
        <v>0</v>
      </c>
      <c r="F195" s="17">
        <v>0.2</v>
      </c>
      <c r="G195" s="17">
        <v>0</v>
      </c>
      <c r="H195" s="17">
        <v>20.2</v>
      </c>
      <c r="I195" s="17">
        <v>86.47999999999999</v>
      </c>
      <c r="J195" s="1">
        <v>0</v>
      </c>
      <c r="K195" s="1">
        <v>0</v>
      </c>
      <c r="L195" s="1">
        <v>0</v>
      </c>
      <c r="M195" s="1">
        <v>0</v>
      </c>
      <c r="N195" s="1">
        <v>19.8</v>
      </c>
      <c r="O195" s="1">
        <v>0.4</v>
      </c>
      <c r="P195" s="1">
        <v>0.4</v>
      </c>
      <c r="Q195" s="1">
        <v>0</v>
      </c>
      <c r="R195" s="1">
        <v>0</v>
      </c>
      <c r="S195" s="1">
        <v>1</v>
      </c>
      <c r="T195" s="1">
        <v>0.6</v>
      </c>
      <c r="U195" s="1">
        <v>52</v>
      </c>
      <c r="V195" s="1">
        <v>240</v>
      </c>
      <c r="W195" s="1">
        <v>0.02</v>
      </c>
      <c r="X195" s="1">
        <v>0.2</v>
      </c>
      <c r="Y195" s="1">
        <v>0.4</v>
      </c>
      <c r="Z195" s="1">
        <v>4</v>
      </c>
      <c r="AA195" s="4">
        <v>0.4</v>
      </c>
      <c r="AB195" s="4">
        <v>0</v>
      </c>
      <c r="AC195" s="4">
        <v>0</v>
      </c>
      <c r="AD195" s="4">
        <v>28</v>
      </c>
      <c r="AE195" s="4">
        <v>28</v>
      </c>
      <c r="AF195" s="4">
        <v>4</v>
      </c>
      <c r="AG195" s="4">
        <v>16</v>
      </c>
      <c r="AH195" s="4">
        <v>4</v>
      </c>
      <c r="AI195" s="4">
        <v>14</v>
      </c>
      <c r="AJ195" s="4">
        <v>26</v>
      </c>
      <c r="AK195" s="4">
        <v>16</v>
      </c>
      <c r="AL195" s="4">
        <v>116</v>
      </c>
      <c r="AM195" s="4">
        <v>10</v>
      </c>
      <c r="AN195" s="4">
        <v>22</v>
      </c>
      <c r="AO195" s="4">
        <v>64</v>
      </c>
      <c r="AP195" s="4">
        <v>340</v>
      </c>
      <c r="AQ195" s="4">
        <v>20</v>
      </c>
      <c r="AR195" s="4">
        <v>24</v>
      </c>
      <c r="AS195" s="4">
        <v>10</v>
      </c>
      <c r="AT195" s="4">
        <v>8</v>
      </c>
      <c r="AU195" s="4">
        <v>2.06</v>
      </c>
      <c r="AV195" s="4">
        <v>1.22</v>
      </c>
      <c r="AW195" s="4">
        <v>0.62</v>
      </c>
      <c r="AX195" s="4">
        <v>1.22</v>
      </c>
      <c r="AY195" s="4">
        <v>1.32</v>
      </c>
      <c r="AZ195" s="4">
        <v>9.2200000000000006</v>
      </c>
      <c r="BA195" s="4">
        <v>0.7</v>
      </c>
      <c r="BB195" s="4">
        <v>11.44</v>
      </c>
      <c r="BC195" s="4">
        <v>0.36</v>
      </c>
      <c r="BD195" s="4">
        <v>6.3</v>
      </c>
      <c r="BE195" s="4">
        <v>0.6</v>
      </c>
      <c r="BF195" s="4">
        <v>0</v>
      </c>
      <c r="BG195" s="4">
        <v>0</v>
      </c>
      <c r="BH195" s="4">
        <v>0</v>
      </c>
      <c r="BI195" s="4">
        <v>1.64</v>
      </c>
      <c r="BJ195" s="4">
        <v>14.04</v>
      </c>
      <c r="BK195" s="4">
        <v>0.14000000000000001</v>
      </c>
      <c r="BL195" s="4">
        <v>0</v>
      </c>
      <c r="BM195" s="4">
        <v>1.26</v>
      </c>
      <c r="BN195" s="4">
        <v>0.54</v>
      </c>
      <c r="BO195" s="4">
        <v>1.02</v>
      </c>
      <c r="BP195" s="4">
        <v>0</v>
      </c>
      <c r="BQ195" s="4">
        <v>0</v>
      </c>
      <c r="BR195" s="4">
        <v>0</v>
      </c>
      <c r="BS195" s="4">
        <v>176.2</v>
      </c>
      <c r="BU195" s="4">
        <v>0</v>
      </c>
      <c r="BW195" s="4">
        <v>0</v>
      </c>
      <c r="BX195" s="4">
        <v>0</v>
      </c>
      <c r="BY195" s="4">
        <v>0</v>
      </c>
      <c r="BZ195" s="4">
        <v>0</v>
      </c>
      <c r="CA195" s="4">
        <v>0</v>
      </c>
      <c r="CB195" s="4">
        <v>0</v>
      </c>
      <c r="CC195" s="4">
        <v>0</v>
      </c>
      <c r="CD195" s="4">
        <v>0</v>
      </c>
      <c r="CE195" s="4">
        <v>0</v>
      </c>
      <c r="CF195" s="4">
        <v>0</v>
      </c>
      <c r="CG195" s="4">
        <v>0</v>
      </c>
    </row>
    <row r="196" spans="1:85" s="7" customFormat="1" ht="14.25" x14ac:dyDescent="0.2">
      <c r="B196" s="13" t="s">
        <v>88</v>
      </c>
      <c r="C196" s="25" t="str">
        <f>C195</f>
        <v>200</v>
      </c>
      <c r="D196" s="18">
        <v>1</v>
      </c>
      <c r="E196" s="18">
        <v>0</v>
      </c>
      <c r="F196" s="18">
        <v>0.2</v>
      </c>
      <c r="G196" s="18">
        <v>0</v>
      </c>
      <c r="H196" s="18">
        <v>20.2</v>
      </c>
      <c r="I196" s="18">
        <v>86.48</v>
      </c>
      <c r="J196" s="19">
        <v>0</v>
      </c>
      <c r="K196" s="19">
        <v>0</v>
      </c>
      <c r="L196" s="19">
        <v>0</v>
      </c>
      <c r="M196" s="19">
        <v>0</v>
      </c>
      <c r="N196" s="19">
        <v>19.8</v>
      </c>
      <c r="O196" s="19">
        <v>0.4</v>
      </c>
      <c r="P196" s="19">
        <v>0.4</v>
      </c>
      <c r="Q196" s="19">
        <v>0</v>
      </c>
      <c r="R196" s="19">
        <v>0</v>
      </c>
      <c r="S196" s="19">
        <v>1</v>
      </c>
      <c r="T196" s="19">
        <v>0.6</v>
      </c>
      <c r="U196" s="19">
        <v>52</v>
      </c>
      <c r="V196" s="19">
        <v>240</v>
      </c>
      <c r="W196" s="19">
        <v>0.02</v>
      </c>
      <c r="X196" s="19">
        <v>0.2</v>
      </c>
      <c r="Y196" s="19">
        <v>0.4</v>
      </c>
      <c r="Z196" s="19">
        <v>4</v>
      </c>
      <c r="AA196" s="7">
        <v>0.4</v>
      </c>
      <c r="AB196" s="7">
        <v>0</v>
      </c>
      <c r="AC196" s="7">
        <v>0</v>
      </c>
      <c r="AD196" s="7">
        <v>28</v>
      </c>
      <c r="AE196" s="7">
        <v>28</v>
      </c>
      <c r="AF196" s="7">
        <v>4</v>
      </c>
      <c r="AG196" s="7">
        <v>16</v>
      </c>
      <c r="AH196" s="7">
        <v>4</v>
      </c>
      <c r="AI196" s="7">
        <v>14</v>
      </c>
      <c r="AJ196" s="7">
        <v>26</v>
      </c>
      <c r="AK196" s="7">
        <v>16</v>
      </c>
      <c r="AL196" s="7">
        <v>116</v>
      </c>
      <c r="AM196" s="7">
        <v>10</v>
      </c>
      <c r="AN196" s="7">
        <v>22</v>
      </c>
      <c r="AO196" s="7">
        <v>64</v>
      </c>
      <c r="AP196" s="7">
        <v>340</v>
      </c>
      <c r="AQ196" s="7">
        <v>20</v>
      </c>
      <c r="AR196" s="7">
        <v>24</v>
      </c>
      <c r="AS196" s="7">
        <v>10</v>
      </c>
      <c r="AT196" s="7">
        <v>8</v>
      </c>
      <c r="AU196" s="7">
        <v>2.06</v>
      </c>
      <c r="AV196" s="7">
        <v>1.22</v>
      </c>
      <c r="AW196" s="7">
        <v>0.62</v>
      </c>
      <c r="AX196" s="7">
        <v>1.22</v>
      </c>
      <c r="AY196" s="7">
        <v>1.32</v>
      </c>
      <c r="AZ196" s="7">
        <v>9.2200000000000006</v>
      </c>
      <c r="BA196" s="7">
        <v>0.7</v>
      </c>
      <c r="BB196" s="7">
        <v>11.44</v>
      </c>
      <c r="BC196" s="7">
        <v>0.36</v>
      </c>
      <c r="BD196" s="7">
        <v>6.3</v>
      </c>
      <c r="BE196" s="7">
        <v>0.6</v>
      </c>
      <c r="BF196" s="7">
        <v>0</v>
      </c>
      <c r="BG196" s="7">
        <v>0</v>
      </c>
      <c r="BH196" s="7">
        <v>0</v>
      </c>
      <c r="BI196" s="7">
        <v>1.64</v>
      </c>
      <c r="BJ196" s="7">
        <v>14.04</v>
      </c>
      <c r="BK196" s="7">
        <v>0.14000000000000001</v>
      </c>
      <c r="BL196" s="7">
        <v>0</v>
      </c>
      <c r="BM196" s="7">
        <v>1.26</v>
      </c>
      <c r="BN196" s="7">
        <v>0.54</v>
      </c>
      <c r="BO196" s="7">
        <v>1.02</v>
      </c>
      <c r="BP196" s="7">
        <v>0</v>
      </c>
      <c r="BQ196" s="7">
        <v>0</v>
      </c>
      <c r="BR196" s="7">
        <v>0</v>
      </c>
      <c r="BS196" s="7">
        <v>176.2</v>
      </c>
      <c r="BT196" s="7" t="e">
        <f>$I$196/#REF!*100</f>
        <v>#REF!</v>
      </c>
      <c r="BU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0</v>
      </c>
      <c r="CC196" s="7">
        <v>0</v>
      </c>
      <c r="CD196" s="7">
        <v>0</v>
      </c>
      <c r="CE196" s="7">
        <v>0</v>
      </c>
      <c r="CF196" s="7">
        <v>0</v>
      </c>
      <c r="CG196" s="7">
        <v>0</v>
      </c>
    </row>
    <row r="197" spans="1:85" s="4" customFormat="1" ht="15" x14ac:dyDescent="0.25">
      <c r="B197" s="12" t="s">
        <v>89</v>
      </c>
      <c r="C197" s="29"/>
      <c r="D197" s="17"/>
      <c r="E197" s="17"/>
      <c r="F197" s="17"/>
      <c r="G197" s="17"/>
      <c r="H197" s="17"/>
      <c r="I197" s="1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85" s="4" customFormat="1" ht="15" x14ac:dyDescent="0.25">
      <c r="A198" s="4" t="str">
        <f>"47/1"</f>
        <v>47/1</v>
      </c>
      <c r="B198" s="6" t="s">
        <v>156</v>
      </c>
      <c r="C198" s="29" t="str">
        <f>"80"</f>
        <v>80</v>
      </c>
      <c r="D198" s="17">
        <v>0.79</v>
      </c>
      <c r="E198" s="17">
        <v>0</v>
      </c>
      <c r="F198" s="17">
        <v>5.57</v>
      </c>
      <c r="G198" s="17">
        <v>5.57</v>
      </c>
      <c r="H198" s="17">
        <v>3.45</v>
      </c>
      <c r="I198" s="17">
        <v>69.193296436810172</v>
      </c>
      <c r="J198" s="1">
        <v>0.71</v>
      </c>
      <c r="K198" s="1">
        <v>3.64</v>
      </c>
      <c r="L198" s="1">
        <v>0.71</v>
      </c>
      <c r="M198" s="1">
        <v>0</v>
      </c>
      <c r="N198" s="1">
        <v>1.71</v>
      </c>
      <c r="O198" s="1">
        <v>1.74</v>
      </c>
      <c r="P198" s="1">
        <v>0.96</v>
      </c>
      <c r="Q198" s="1">
        <v>0</v>
      </c>
      <c r="R198" s="1">
        <v>0</v>
      </c>
      <c r="S198" s="1">
        <v>0.14000000000000001</v>
      </c>
      <c r="T198" s="1">
        <v>0.72</v>
      </c>
      <c r="U198" s="1">
        <v>0</v>
      </c>
      <c r="V198" s="1">
        <v>121.94</v>
      </c>
      <c r="W198" s="1">
        <v>0.02</v>
      </c>
      <c r="X198" s="1">
        <v>0.27</v>
      </c>
      <c r="Y198" s="1">
        <v>0.47</v>
      </c>
      <c r="Z198" s="1">
        <v>5.35</v>
      </c>
      <c r="AA198" s="4">
        <v>0</v>
      </c>
      <c r="AB198" s="4">
        <v>0</v>
      </c>
      <c r="AC198" s="4">
        <v>0</v>
      </c>
      <c r="AD198" s="4">
        <v>31.09</v>
      </c>
      <c r="AE198" s="4">
        <v>33.659999999999997</v>
      </c>
      <c r="AF198" s="4">
        <v>6.65</v>
      </c>
      <c r="AG198" s="4">
        <v>22.28</v>
      </c>
      <c r="AH198" s="4">
        <v>6.44</v>
      </c>
      <c r="AI198" s="4">
        <v>21.48</v>
      </c>
      <c r="AJ198" s="4">
        <v>25.57</v>
      </c>
      <c r="AK198" s="4">
        <v>51.18</v>
      </c>
      <c r="AL198" s="4">
        <v>81.55</v>
      </c>
      <c r="AM198" s="4">
        <v>9.2100000000000009</v>
      </c>
      <c r="AN198" s="4">
        <v>21.7</v>
      </c>
      <c r="AO198" s="4">
        <v>100.36</v>
      </c>
      <c r="AP198" s="4">
        <v>0</v>
      </c>
      <c r="AQ198" s="4">
        <v>21.92</v>
      </c>
      <c r="AR198" s="4">
        <v>23.62</v>
      </c>
      <c r="AS198" s="4">
        <v>17.89</v>
      </c>
      <c r="AT198" s="4">
        <v>6.5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0.35</v>
      </c>
      <c r="BC198" s="4">
        <v>0</v>
      </c>
      <c r="BD198" s="4">
        <v>0.23</v>
      </c>
      <c r="BE198" s="4">
        <v>0.02</v>
      </c>
      <c r="BF198" s="4">
        <v>0.04</v>
      </c>
      <c r="BG198" s="4">
        <v>0</v>
      </c>
      <c r="BH198" s="4">
        <v>0</v>
      </c>
      <c r="BI198" s="4">
        <v>0</v>
      </c>
      <c r="BJ198" s="4">
        <v>1.32</v>
      </c>
      <c r="BK198" s="4">
        <v>0</v>
      </c>
      <c r="BL198" s="4">
        <v>0</v>
      </c>
      <c r="BM198" s="4">
        <v>3.25</v>
      </c>
      <c r="BN198" s="4">
        <v>0</v>
      </c>
      <c r="BO198" s="4">
        <v>0</v>
      </c>
      <c r="BP198" s="4">
        <v>0</v>
      </c>
      <c r="BQ198" s="4">
        <v>0</v>
      </c>
      <c r="BR198" s="4">
        <v>0</v>
      </c>
      <c r="BS198" s="4">
        <v>41.66</v>
      </c>
      <c r="BU198" s="4">
        <v>97.64</v>
      </c>
      <c r="BW198" s="4">
        <v>0</v>
      </c>
      <c r="BX198" s="4">
        <v>0</v>
      </c>
      <c r="BY198" s="4">
        <v>0</v>
      </c>
      <c r="BZ198" s="4">
        <v>0</v>
      </c>
      <c r="CA198" s="4">
        <v>0</v>
      </c>
      <c r="CB198" s="4">
        <v>0</v>
      </c>
      <c r="CC198" s="4">
        <v>0</v>
      </c>
      <c r="CD198" s="4">
        <v>0</v>
      </c>
      <c r="CE198" s="4">
        <v>0</v>
      </c>
      <c r="CF198" s="4">
        <v>0</v>
      </c>
      <c r="CG198" s="4">
        <v>0</v>
      </c>
    </row>
    <row r="199" spans="1:85" s="4" customFormat="1" ht="15" x14ac:dyDescent="0.25">
      <c r="A199" s="4" t="str">
        <f>"20/2"</f>
        <v>20/2</v>
      </c>
      <c r="B199" s="6" t="s">
        <v>157</v>
      </c>
      <c r="C199" s="29" t="str">
        <f>"250"</f>
        <v>250</v>
      </c>
      <c r="D199" s="17">
        <v>11.48</v>
      </c>
      <c r="E199" s="17">
        <v>9.23</v>
      </c>
      <c r="F199" s="17">
        <v>7.84</v>
      </c>
      <c r="G199" s="17">
        <v>4.91</v>
      </c>
      <c r="H199" s="17">
        <v>20.260000000000002</v>
      </c>
      <c r="I199" s="17">
        <v>203.51816666666667</v>
      </c>
      <c r="J199" s="1">
        <v>1.29</v>
      </c>
      <c r="K199" s="1">
        <v>3.25</v>
      </c>
      <c r="L199" s="1">
        <v>0</v>
      </c>
      <c r="M199" s="1">
        <v>0</v>
      </c>
      <c r="N199" s="1">
        <v>2.8</v>
      </c>
      <c r="O199" s="1">
        <v>17.46</v>
      </c>
      <c r="P199" s="1">
        <v>2.04</v>
      </c>
      <c r="Q199" s="1">
        <v>0</v>
      </c>
      <c r="R199" s="1">
        <v>0</v>
      </c>
      <c r="S199" s="1">
        <v>0.25</v>
      </c>
      <c r="T199" s="1">
        <v>3.17</v>
      </c>
      <c r="U199" s="1">
        <v>210.71</v>
      </c>
      <c r="V199" s="1">
        <v>388.22</v>
      </c>
      <c r="W199" s="1">
        <v>0.1</v>
      </c>
      <c r="X199" s="1">
        <v>2.61</v>
      </c>
      <c r="Y199" s="1">
        <v>6.12</v>
      </c>
      <c r="Z199" s="1">
        <v>2.2000000000000002</v>
      </c>
      <c r="AA199" s="4">
        <v>0</v>
      </c>
      <c r="AB199" s="4">
        <v>0</v>
      </c>
      <c r="AC199" s="4">
        <v>0</v>
      </c>
      <c r="AD199" s="4">
        <v>67.72</v>
      </c>
      <c r="AE199" s="4">
        <v>65.38</v>
      </c>
      <c r="AF199" s="4">
        <v>14.63</v>
      </c>
      <c r="AG199" s="4">
        <v>46.17</v>
      </c>
      <c r="AH199" s="4">
        <v>21.74</v>
      </c>
      <c r="AI199" s="4">
        <v>50.87</v>
      </c>
      <c r="AJ199" s="4">
        <v>68.37</v>
      </c>
      <c r="AK199" s="4">
        <v>163.09</v>
      </c>
      <c r="AL199" s="4">
        <v>92.01</v>
      </c>
      <c r="AM199" s="4">
        <v>19.03</v>
      </c>
      <c r="AN199" s="4">
        <v>49.24</v>
      </c>
      <c r="AO199" s="4">
        <v>255.53</v>
      </c>
      <c r="AP199" s="4">
        <v>1.91</v>
      </c>
      <c r="AQ199" s="4">
        <v>39.72</v>
      </c>
      <c r="AR199" s="4">
        <v>37.31</v>
      </c>
      <c r="AS199" s="4">
        <v>37.380000000000003</v>
      </c>
      <c r="AT199" s="4">
        <v>16.940000000000001</v>
      </c>
      <c r="AU199" s="4">
        <v>0.01</v>
      </c>
      <c r="AV199" s="4">
        <v>0.01</v>
      </c>
      <c r="AW199" s="4">
        <v>0</v>
      </c>
      <c r="AX199" s="4">
        <v>0.01</v>
      </c>
      <c r="AY199" s="4">
        <v>0.01</v>
      </c>
      <c r="AZ199" s="4">
        <v>0.05</v>
      </c>
      <c r="BA199" s="4">
        <v>0</v>
      </c>
      <c r="BB199" s="4">
        <v>0.41</v>
      </c>
      <c r="BC199" s="4">
        <v>0</v>
      </c>
      <c r="BD199" s="4">
        <v>0.23</v>
      </c>
      <c r="BE199" s="4">
        <v>0.02</v>
      </c>
      <c r="BF199" s="4">
        <v>0.03</v>
      </c>
      <c r="BG199" s="4">
        <v>0</v>
      </c>
      <c r="BH199" s="4">
        <v>0</v>
      </c>
      <c r="BI199" s="4">
        <v>0.01</v>
      </c>
      <c r="BJ199" s="4">
        <v>1.3</v>
      </c>
      <c r="BK199" s="4">
        <v>0</v>
      </c>
      <c r="BL199" s="4">
        <v>0</v>
      </c>
      <c r="BM199" s="4">
        <v>2.75</v>
      </c>
      <c r="BN199" s="4">
        <v>0</v>
      </c>
      <c r="BO199" s="4">
        <v>0.01</v>
      </c>
      <c r="BP199" s="4">
        <v>0</v>
      </c>
      <c r="BQ199" s="4">
        <v>0</v>
      </c>
      <c r="BR199" s="4">
        <v>0</v>
      </c>
      <c r="BS199" s="4">
        <v>307.37</v>
      </c>
      <c r="BU199" s="4">
        <v>213.08</v>
      </c>
      <c r="BW199" s="4">
        <v>0</v>
      </c>
      <c r="BX199" s="4">
        <v>0</v>
      </c>
      <c r="BY199" s="4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1.25</v>
      </c>
    </row>
    <row r="200" spans="1:85" s="4" customFormat="1" ht="15" x14ac:dyDescent="0.25">
      <c r="A200" s="4" t="str">
        <f>"10/8"</f>
        <v>10/8</v>
      </c>
      <c r="B200" s="6" t="s">
        <v>201</v>
      </c>
      <c r="C200" s="29" t="str">
        <f>"100"</f>
        <v>100</v>
      </c>
      <c r="D200" s="17">
        <v>13.55</v>
      </c>
      <c r="E200" s="17">
        <v>13.15</v>
      </c>
      <c r="F200" s="17">
        <v>8</v>
      </c>
      <c r="G200" s="17">
        <v>3.23</v>
      </c>
      <c r="H200" s="17">
        <v>5.29</v>
      </c>
      <c r="I200" s="17">
        <v>147.68377666666655</v>
      </c>
      <c r="J200" s="1">
        <v>3.11</v>
      </c>
      <c r="K200" s="1">
        <v>2.2000000000000002</v>
      </c>
      <c r="L200" s="1">
        <v>0</v>
      </c>
      <c r="M200" s="1">
        <v>0</v>
      </c>
      <c r="N200" s="1">
        <v>2.2000000000000002</v>
      </c>
      <c r="O200" s="1">
        <v>3.09</v>
      </c>
      <c r="P200" s="1">
        <v>0.16</v>
      </c>
      <c r="Q200" s="1">
        <v>0</v>
      </c>
      <c r="R200" s="1">
        <v>0</v>
      </c>
      <c r="S200" s="1">
        <v>0.05</v>
      </c>
      <c r="T200" s="1">
        <v>1.78</v>
      </c>
      <c r="U200" s="1">
        <v>245.69</v>
      </c>
      <c r="V200" s="1">
        <v>248.59</v>
      </c>
      <c r="W200" s="1">
        <v>1.26</v>
      </c>
      <c r="X200" s="1">
        <v>5.37</v>
      </c>
      <c r="Y200" s="1">
        <v>9.5500000000000007</v>
      </c>
      <c r="Z200" s="1">
        <v>6.93</v>
      </c>
      <c r="AA200" s="4">
        <v>0</v>
      </c>
      <c r="AB200" s="4">
        <v>0</v>
      </c>
      <c r="AC200" s="4">
        <v>0</v>
      </c>
      <c r="AD200" s="4">
        <v>37.17</v>
      </c>
      <c r="AE200" s="4">
        <v>11.88</v>
      </c>
      <c r="AF200" s="4">
        <v>7.09</v>
      </c>
      <c r="AG200" s="4">
        <v>14.62</v>
      </c>
      <c r="AH200" s="4">
        <v>5.1100000000000003</v>
      </c>
      <c r="AI200" s="4">
        <v>22.98</v>
      </c>
      <c r="AJ200" s="4">
        <v>15.32</v>
      </c>
      <c r="AK200" s="4">
        <v>18.28</v>
      </c>
      <c r="AL200" s="4">
        <v>16.25</v>
      </c>
      <c r="AM200" s="4">
        <v>9.4700000000000006</v>
      </c>
      <c r="AN200" s="4">
        <v>16.03</v>
      </c>
      <c r="AO200" s="4">
        <v>139.75</v>
      </c>
      <c r="AP200" s="4">
        <v>0.63</v>
      </c>
      <c r="AQ200" s="4">
        <v>44.06</v>
      </c>
      <c r="AR200" s="4">
        <v>23.17</v>
      </c>
      <c r="AS200" s="4">
        <v>11.81</v>
      </c>
      <c r="AT200" s="4">
        <v>9.09</v>
      </c>
      <c r="AU200" s="4">
        <v>0.04</v>
      </c>
      <c r="AV200" s="4">
        <v>0.02</v>
      </c>
      <c r="AW200" s="4">
        <v>0.01</v>
      </c>
      <c r="AX200" s="4">
        <v>0.02</v>
      </c>
      <c r="AY200" s="4">
        <v>0.03</v>
      </c>
      <c r="AZ200" s="4">
        <v>0.13</v>
      </c>
      <c r="BA200" s="4">
        <v>0</v>
      </c>
      <c r="BB200" s="4">
        <v>0.53</v>
      </c>
      <c r="BC200" s="4">
        <v>0</v>
      </c>
      <c r="BD200" s="4">
        <v>0.24</v>
      </c>
      <c r="BE200" s="4">
        <v>0.01</v>
      </c>
      <c r="BF200" s="4">
        <v>0.02</v>
      </c>
      <c r="BG200" s="4">
        <v>0</v>
      </c>
      <c r="BH200" s="4">
        <v>0.02</v>
      </c>
      <c r="BI200" s="4">
        <v>0.04</v>
      </c>
      <c r="BJ200" s="4">
        <v>1.03</v>
      </c>
      <c r="BK200" s="4">
        <v>0</v>
      </c>
      <c r="BL200" s="4">
        <v>0</v>
      </c>
      <c r="BM200" s="4">
        <v>1.91</v>
      </c>
      <c r="BN200" s="4">
        <v>0</v>
      </c>
      <c r="BO200" s="4">
        <v>0</v>
      </c>
      <c r="BP200" s="4">
        <v>0</v>
      </c>
      <c r="BQ200" s="4">
        <v>0</v>
      </c>
      <c r="BR200" s="4">
        <v>0</v>
      </c>
      <c r="BS200" s="4">
        <v>94.91</v>
      </c>
      <c r="BU200" s="4">
        <v>4928.54</v>
      </c>
      <c r="BW200" s="4">
        <v>0</v>
      </c>
      <c r="BX200" s="4">
        <v>0</v>
      </c>
      <c r="BY200" s="4">
        <v>0</v>
      </c>
      <c r="BZ200" s="4">
        <v>0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0.42</v>
      </c>
    </row>
    <row r="201" spans="1:85" s="4" customFormat="1" ht="15" x14ac:dyDescent="0.25">
      <c r="A201" s="4" t="str">
        <f>"57/3"</f>
        <v>57/3</v>
      </c>
      <c r="B201" s="6" t="s">
        <v>118</v>
      </c>
      <c r="C201" s="29" t="str">
        <f>"150"</f>
        <v>150</v>
      </c>
      <c r="D201" s="17">
        <v>5.27</v>
      </c>
      <c r="E201" s="17">
        <v>0</v>
      </c>
      <c r="F201" s="17">
        <v>0.57999999999999996</v>
      </c>
      <c r="G201" s="17">
        <v>0.66</v>
      </c>
      <c r="H201" s="17">
        <v>32.35</v>
      </c>
      <c r="I201" s="17">
        <v>162.12629699999999</v>
      </c>
      <c r="J201" s="1">
        <v>0.1</v>
      </c>
      <c r="K201" s="1">
        <v>0</v>
      </c>
      <c r="L201" s="1">
        <v>0</v>
      </c>
      <c r="M201" s="1">
        <v>0</v>
      </c>
      <c r="N201" s="1">
        <v>0.93</v>
      </c>
      <c r="O201" s="1">
        <v>31.42</v>
      </c>
      <c r="P201" s="1">
        <v>1.72</v>
      </c>
      <c r="Q201" s="1">
        <v>0</v>
      </c>
      <c r="R201" s="1">
        <v>0</v>
      </c>
      <c r="S201" s="1">
        <v>0</v>
      </c>
      <c r="T201" s="1">
        <v>1.25</v>
      </c>
      <c r="U201" s="1">
        <v>388.63</v>
      </c>
      <c r="V201" s="1">
        <v>55.28</v>
      </c>
      <c r="W201" s="1">
        <v>0.02</v>
      </c>
      <c r="X201" s="1">
        <v>0.49</v>
      </c>
      <c r="Y201" s="1">
        <v>1.48</v>
      </c>
      <c r="Z201" s="1">
        <v>0</v>
      </c>
      <c r="AA201" s="4">
        <v>0</v>
      </c>
      <c r="AB201" s="4">
        <v>0</v>
      </c>
      <c r="AC201" s="4">
        <v>0</v>
      </c>
      <c r="AD201" s="4">
        <v>390.84</v>
      </c>
      <c r="AE201" s="4">
        <v>121.42</v>
      </c>
      <c r="AF201" s="4">
        <v>74.33</v>
      </c>
      <c r="AG201" s="4">
        <v>150.61000000000001</v>
      </c>
      <c r="AH201" s="4">
        <v>48.44</v>
      </c>
      <c r="AI201" s="4">
        <v>242.64</v>
      </c>
      <c r="AJ201" s="4">
        <v>160.24</v>
      </c>
      <c r="AK201" s="4">
        <v>193.75</v>
      </c>
      <c r="AL201" s="4">
        <v>165.46</v>
      </c>
      <c r="AM201" s="4">
        <v>96.89</v>
      </c>
      <c r="AN201" s="4">
        <v>169.81</v>
      </c>
      <c r="AO201" s="4">
        <v>1493.15</v>
      </c>
      <c r="AP201" s="4">
        <v>1.6</v>
      </c>
      <c r="AQ201" s="4">
        <v>470.39</v>
      </c>
      <c r="AR201" s="4">
        <v>242.69</v>
      </c>
      <c r="AS201" s="4">
        <v>121.34</v>
      </c>
      <c r="AT201" s="4">
        <v>96.88</v>
      </c>
      <c r="AU201" s="4">
        <v>0.01</v>
      </c>
      <c r="AV201" s="4">
        <v>0.01</v>
      </c>
      <c r="AW201" s="4">
        <v>0</v>
      </c>
      <c r="AX201" s="4">
        <v>0.01</v>
      </c>
      <c r="AY201" s="4">
        <v>0.01</v>
      </c>
      <c r="AZ201" s="4">
        <v>0.04</v>
      </c>
      <c r="BA201" s="4">
        <v>0</v>
      </c>
      <c r="BB201" s="4">
        <v>0.13</v>
      </c>
      <c r="BC201" s="4">
        <v>0</v>
      </c>
      <c r="BD201" s="4">
        <v>0.03</v>
      </c>
      <c r="BE201" s="4">
        <v>0</v>
      </c>
      <c r="BF201" s="4">
        <v>0</v>
      </c>
      <c r="BG201" s="4">
        <v>0</v>
      </c>
      <c r="BH201" s="4">
        <v>0</v>
      </c>
      <c r="BI201" s="4">
        <v>0.01</v>
      </c>
      <c r="BJ201" s="4">
        <v>7.0000000000000007E-2</v>
      </c>
      <c r="BK201" s="4">
        <v>0</v>
      </c>
      <c r="BL201" s="4">
        <v>0</v>
      </c>
      <c r="BM201" s="4">
        <v>0.22</v>
      </c>
      <c r="BN201" s="4">
        <v>0.01</v>
      </c>
      <c r="BO201" s="4">
        <v>0</v>
      </c>
      <c r="BP201" s="4">
        <v>0</v>
      </c>
      <c r="BQ201" s="4">
        <v>0</v>
      </c>
      <c r="BR201" s="4">
        <v>0</v>
      </c>
      <c r="BS201" s="4">
        <v>6.63</v>
      </c>
      <c r="BU201" s="4">
        <v>0</v>
      </c>
      <c r="BW201" s="4">
        <v>0</v>
      </c>
      <c r="BX201" s="4">
        <v>0</v>
      </c>
      <c r="BY201" s="4">
        <v>0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1</v>
      </c>
    </row>
    <row r="202" spans="1:85" s="4" customFormat="1" ht="15" x14ac:dyDescent="0.25">
      <c r="A202" s="4" t="str">
        <f>"-"</f>
        <v>-</v>
      </c>
      <c r="B202" s="6" t="s">
        <v>93</v>
      </c>
      <c r="C202" s="29" t="str">
        <f>"80"</f>
        <v>80</v>
      </c>
      <c r="D202" s="17">
        <v>5.28</v>
      </c>
      <c r="E202" s="17">
        <v>0</v>
      </c>
      <c r="F202" s="17">
        <v>0.96</v>
      </c>
      <c r="G202" s="17">
        <v>0.96</v>
      </c>
      <c r="H202" s="17">
        <v>26.72</v>
      </c>
      <c r="I202" s="17">
        <v>154.70400000000001</v>
      </c>
      <c r="J202" s="1">
        <v>0.16</v>
      </c>
      <c r="K202" s="1">
        <v>0</v>
      </c>
      <c r="L202" s="1">
        <v>0</v>
      </c>
      <c r="M202" s="1">
        <v>0</v>
      </c>
      <c r="N202" s="1">
        <v>0.96</v>
      </c>
      <c r="O202" s="1">
        <v>25.76</v>
      </c>
      <c r="P202" s="1">
        <v>6.64</v>
      </c>
      <c r="Q202" s="1">
        <v>0</v>
      </c>
      <c r="R202" s="1">
        <v>0</v>
      </c>
      <c r="S202" s="1">
        <v>0.8</v>
      </c>
      <c r="T202" s="1">
        <v>2</v>
      </c>
      <c r="U202" s="1">
        <v>488</v>
      </c>
      <c r="V202" s="1">
        <v>196</v>
      </c>
      <c r="W202" s="1">
        <v>0.06</v>
      </c>
      <c r="X202" s="1">
        <v>0.56000000000000005</v>
      </c>
      <c r="Y202" s="1">
        <v>1.6</v>
      </c>
      <c r="Z202" s="1">
        <v>0</v>
      </c>
      <c r="AA202" s="4">
        <v>0</v>
      </c>
      <c r="AB202" s="4">
        <v>0</v>
      </c>
      <c r="AC202" s="4">
        <v>0</v>
      </c>
      <c r="AD202" s="4">
        <v>341.6</v>
      </c>
      <c r="AE202" s="4">
        <v>178.4</v>
      </c>
      <c r="AF202" s="4">
        <v>74.400000000000006</v>
      </c>
      <c r="AG202" s="4">
        <v>158.4</v>
      </c>
      <c r="AH202" s="4">
        <v>64</v>
      </c>
      <c r="AI202" s="4">
        <v>296.8</v>
      </c>
      <c r="AJ202" s="4">
        <v>237.6</v>
      </c>
      <c r="AK202" s="4">
        <v>232.8</v>
      </c>
      <c r="AL202" s="4">
        <v>371.2</v>
      </c>
      <c r="AM202" s="4">
        <v>99.2</v>
      </c>
      <c r="AN202" s="4">
        <v>248</v>
      </c>
      <c r="AO202" s="4">
        <v>1223.2</v>
      </c>
      <c r="AP202" s="4">
        <v>0</v>
      </c>
      <c r="AQ202" s="4">
        <v>420.8</v>
      </c>
      <c r="AR202" s="4">
        <v>232.8</v>
      </c>
      <c r="AS202" s="4">
        <v>144</v>
      </c>
      <c r="AT202" s="4">
        <v>104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0.11</v>
      </c>
      <c r="BC202" s="4">
        <v>0</v>
      </c>
      <c r="BD202" s="4">
        <v>0.01</v>
      </c>
      <c r="BE202" s="4">
        <v>0.02</v>
      </c>
      <c r="BF202" s="4">
        <v>0</v>
      </c>
      <c r="BG202" s="4">
        <v>0</v>
      </c>
      <c r="BH202" s="4">
        <v>0</v>
      </c>
      <c r="BI202" s="4">
        <v>0.01</v>
      </c>
      <c r="BJ202" s="4">
        <v>0.09</v>
      </c>
      <c r="BK202" s="4">
        <v>0</v>
      </c>
      <c r="BL202" s="4">
        <v>0</v>
      </c>
      <c r="BM202" s="4">
        <v>0.38</v>
      </c>
      <c r="BN202" s="4">
        <v>0.06</v>
      </c>
      <c r="BO202" s="4">
        <v>0</v>
      </c>
      <c r="BP202" s="4">
        <v>0</v>
      </c>
      <c r="BQ202" s="4">
        <v>0</v>
      </c>
      <c r="BR202" s="4">
        <v>0</v>
      </c>
      <c r="BS202" s="4">
        <v>37.6</v>
      </c>
      <c r="BU202" s="4">
        <v>0.67</v>
      </c>
      <c r="BW202" s="4">
        <v>0</v>
      </c>
      <c r="BX202" s="4">
        <v>0</v>
      </c>
      <c r="BY202" s="4">
        <v>0</v>
      </c>
      <c r="BZ202" s="4">
        <v>0</v>
      </c>
      <c r="CA202" s="4">
        <v>0</v>
      </c>
      <c r="CB202" s="4">
        <v>0</v>
      </c>
      <c r="CC202" s="4">
        <v>0</v>
      </c>
      <c r="CD202" s="4">
        <v>0</v>
      </c>
      <c r="CE202" s="4">
        <v>0</v>
      </c>
      <c r="CF202" s="4">
        <v>0</v>
      </c>
      <c r="CG202" s="4">
        <v>0</v>
      </c>
    </row>
    <row r="203" spans="1:85" s="4" customFormat="1" ht="15" x14ac:dyDescent="0.25">
      <c r="A203" s="4" t="str">
        <f>"4/10"</f>
        <v>4/10</v>
      </c>
      <c r="B203" s="6" t="s">
        <v>119</v>
      </c>
      <c r="C203" s="29" t="str">
        <f>"200"</f>
        <v>200</v>
      </c>
      <c r="D203" s="17">
        <v>0.33</v>
      </c>
      <c r="E203" s="17">
        <v>0</v>
      </c>
      <c r="F203" s="17">
        <v>0.02</v>
      </c>
      <c r="G203" s="17">
        <v>0.02</v>
      </c>
      <c r="H203" s="17">
        <v>20.16</v>
      </c>
      <c r="I203" s="17">
        <v>80.163999999999987</v>
      </c>
      <c r="J203" s="1">
        <v>0</v>
      </c>
      <c r="K203" s="1">
        <v>0</v>
      </c>
      <c r="L203" s="1">
        <v>0</v>
      </c>
      <c r="M203" s="1">
        <v>0</v>
      </c>
      <c r="N203" s="1">
        <v>20.010000000000002</v>
      </c>
      <c r="O203" s="1">
        <v>0.15</v>
      </c>
      <c r="P203" s="1">
        <v>1.02</v>
      </c>
      <c r="Q203" s="1">
        <v>0</v>
      </c>
      <c r="R203" s="1">
        <v>0</v>
      </c>
      <c r="S203" s="1">
        <v>0</v>
      </c>
      <c r="T203" s="1">
        <v>0.34</v>
      </c>
      <c r="U203" s="1">
        <v>1</v>
      </c>
      <c r="V203" s="1">
        <v>86.3</v>
      </c>
      <c r="W203" s="1">
        <v>0.01</v>
      </c>
      <c r="X203" s="1">
        <v>0.15</v>
      </c>
      <c r="Y203" s="1">
        <v>0</v>
      </c>
      <c r="Z203" s="1">
        <v>20.2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0</v>
      </c>
      <c r="BO203" s="4">
        <v>0</v>
      </c>
      <c r="BP203" s="4">
        <v>0</v>
      </c>
      <c r="BQ203" s="4">
        <v>0</v>
      </c>
      <c r="BR203" s="4">
        <v>0</v>
      </c>
      <c r="BS203" s="4">
        <v>0</v>
      </c>
      <c r="BU203" s="4">
        <v>29.17</v>
      </c>
      <c r="BW203" s="4">
        <v>0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0</v>
      </c>
      <c r="CD203" s="4">
        <v>0</v>
      </c>
      <c r="CE203" s="4">
        <v>0</v>
      </c>
      <c r="CF203" s="4">
        <v>15</v>
      </c>
      <c r="CG203" s="4">
        <v>0</v>
      </c>
    </row>
    <row r="204" spans="1:85" s="7" customFormat="1" ht="14.25" x14ac:dyDescent="0.2">
      <c r="B204" s="13" t="s">
        <v>95</v>
      </c>
      <c r="C204" s="25">
        <f>C203+C202+C201+C200+C199+C198</f>
        <v>860</v>
      </c>
      <c r="D204" s="18">
        <v>36.700000000000003</v>
      </c>
      <c r="E204" s="18">
        <v>22.38</v>
      </c>
      <c r="F204" s="18">
        <v>22.96</v>
      </c>
      <c r="G204" s="18">
        <v>15.34</v>
      </c>
      <c r="H204" s="18">
        <v>108.23</v>
      </c>
      <c r="I204" s="18">
        <v>817.39</v>
      </c>
      <c r="J204" s="19">
        <v>5.37</v>
      </c>
      <c r="K204" s="19">
        <v>9.09</v>
      </c>
      <c r="L204" s="19">
        <v>0.71</v>
      </c>
      <c r="M204" s="19">
        <v>0</v>
      </c>
      <c r="N204" s="19">
        <v>28.61</v>
      </c>
      <c r="O204" s="19">
        <v>79.62</v>
      </c>
      <c r="P204" s="19">
        <v>12.54</v>
      </c>
      <c r="Q204" s="19">
        <v>0</v>
      </c>
      <c r="R204" s="19">
        <v>0</v>
      </c>
      <c r="S204" s="19">
        <v>1.24</v>
      </c>
      <c r="T204" s="19">
        <v>9.26</v>
      </c>
      <c r="U204" s="19">
        <v>1334.03</v>
      </c>
      <c r="V204" s="19">
        <v>1096.3399999999999</v>
      </c>
      <c r="W204" s="19">
        <v>1.47</v>
      </c>
      <c r="X204" s="19">
        <v>9.44</v>
      </c>
      <c r="Y204" s="19">
        <v>19.21</v>
      </c>
      <c r="Z204" s="19">
        <v>34.67</v>
      </c>
      <c r="AA204" s="7">
        <v>0</v>
      </c>
      <c r="AB204" s="7">
        <v>0</v>
      </c>
      <c r="AC204" s="7">
        <v>0</v>
      </c>
      <c r="AD204" s="7">
        <v>868.42</v>
      </c>
      <c r="AE204" s="7">
        <v>410.74</v>
      </c>
      <c r="AF204" s="7">
        <v>177.1</v>
      </c>
      <c r="AG204" s="7">
        <v>392.07</v>
      </c>
      <c r="AH204" s="7">
        <v>145.72999999999999</v>
      </c>
      <c r="AI204" s="7">
        <v>634.77</v>
      </c>
      <c r="AJ204" s="7">
        <v>507.1</v>
      </c>
      <c r="AK204" s="7">
        <v>659.1</v>
      </c>
      <c r="AL204" s="7">
        <v>726.46</v>
      </c>
      <c r="AM204" s="7">
        <v>233.8</v>
      </c>
      <c r="AN204" s="7">
        <v>504.78</v>
      </c>
      <c r="AO204" s="7">
        <v>3212</v>
      </c>
      <c r="AP204" s="7">
        <v>4.1399999999999997</v>
      </c>
      <c r="AQ204" s="7">
        <v>996.88</v>
      </c>
      <c r="AR204" s="7">
        <v>559.59</v>
      </c>
      <c r="AS204" s="7">
        <v>332.41</v>
      </c>
      <c r="AT204" s="7">
        <v>233.41</v>
      </c>
      <c r="AU204" s="7">
        <v>0.06</v>
      </c>
      <c r="AV204" s="7">
        <v>0.03</v>
      </c>
      <c r="AW204" s="7">
        <v>0.02</v>
      </c>
      <c r="AX204" s="7">
        <v>0.04</v>
      </c>
      <c r="AY204" s="7">
        <v>0.04</v>
      </c>
      <c r="AZ204" s="7">
        <v>0.22</v>
      </c>
      <c r="BA204" s="7">
        <v>0.01</v>
      </c>
      <c r="BB204" s="7">
        <v>1.54</v>
      </c>
      <c r="BC204" s="7">
        <v>0</v>
      </c>
      <c r="BD204" s="7">
        <v>0.74</v>
      </c>
      <c r="BE204" s="7">
        <v>0.06</v>
      </c>
      <c r="BF204" s="7">
        <v>0.09</v>
      </c>
      <c r="BG204" s="7">
        <v>0</v>
      </c>
      <c r="BH204" s="7">
        <v>0.03</v>
      </c>
      <c r="BI204" s="7">
        <v>7.0000000000000007E-2</v>
      </c>
      <c r="BJ204" s="7">
        <v>3.8</v>
      </c>
      <c r="BK204" s="7">
        <v>0</v>
      </c>
      <c r="BL204" s="7">
        <v>0</v>
      </c>
      <c r="BM204" s="7">
        <v>8.5</v>
      </c>
      <c r="BN204" s="7">
        <v>0.08</v>
      </c>
      <c r="BO204" s="7">
        <v>0.01</v>
      </c>
      <c r="BP204" s="7">
        <v>0</v>
      </c>
      <c r="BQ204" s="7">
        <v>0</v>
      </c>
      <c r="BR204" s="7">
        <v>0</v>
      </c>
      <c r="BS204" s="7">
        <v>488.18</v>
      </c>
      <c r="BT204" s="7" t="e">
        <f>$I$204/#REF!*100</f>
        <v>#REF!</v>
      </c>
      <c r="BU204" s="7">
        <v>5269.09</v>
      </c>
      <c r="BW204" s="7">
        <v>0</v>
      </c>
      <c r="BX204" s="7">
        <v>0</v>
      </c>
      <c r="BY204" s="7">
        <v>0</v>
      </c>
      <c r="BZ204" s="7">
        <v>0</v>
      </c>
      <c r="CA204" s="7">
        <v>0</v>
      </c>
      <c r="CB204" s="7">
        <v>0</v>
      </c>
      <c r="CC204" s="7">
        <v>0</v>
      </c>
      <c r="CD204" s="7">
        <v>0</v>
      </c>
      <c r="CE204" s="7">
        <v>0</v>
      </c>
      <c r="CF204" s="7">
        <v>15</v>
      </c>
      <c r="CG204" s="7">
        <v>2.66</v>
      </c>
    </row>
    <row r="205" spans="1:85" s="4" customFormat="1" ht="15" x14ac:dyDescent="0.25">
      <c r="B205" s="12" t="s">
        <v>96</v>
      </c>
      <c r="C205" s="29"/>
      <c r="D205" s="17"/>
      <c r="E205" s="17"/>
      <c r="F205" s="17"/>
      <c r="G205" s="17"/>
      <c r="H205" s="17"/>
      <c r="I205" s="1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85" s="4" customFormat="1" ht="15" x14ac:dyDescent="0.25">
      <c r="A206" s="4" t="str">
        <f>"23/10"</f>
        <v>23/10</v>
      </c>
      <c r="B206" s="6" t="s">
        <v>158</v>
      </c>
      <c r="C206" s="29" t="str">
        <f>"200"</f>
        <v>200</v>
      </c>
      <c r="D206" s="17">
        <v>0.13</v>
      </c>
      <c r="E206" s="17">
        <v>0</v>
      </c>
      <c r="F206" s="17">
        <v>0.05</v>
      </c>
      <c r="G206" s="17">
        <v>0.05</v>
      </c>
      <c r="H206" s="17">
        <v>24.88</v>
      </c>
      <c r="I206" s="17">
        <v>99.457600000000014</v>
      </c>
      <c r="J206" s="1">
        <v>0</v>
      </c>
      <c r="K206" s="1">
        <v>0</v>
      </c>
      <c r="L206" s="1">
        <v>0</v>
      </c>
      <c r="M206" s="1">
        <v>0</v>
      </c>
      <c r="N206" s="1">
        <v>24.88</v>
      </c>
      <c r="O206" s="1">
        <v>0</v>
      </c>
      <c r="P206" s="1">
        <v>0.83</v>
      </c>
      <c r="Q206" s="1">
        <v>0</v>
      </c>
      <c r="R206" s="1">
        <v>0</v>
      </c>
      <c r="S206" s="1">
        <v>0.78</v>
      </c>
      <c r="T206" s="1">
        <v>0.1</v>
      </c>
      <c r="U206" s="1">
        <v>0</v>
      </c>
      <c r="V206" s="1">
        <v>30.47</v>
      </c>
      <c r="W206" s="1">
        <v>0.01</v>
      </c>
      <c r="X206" s="1">
        <v>0.05</v>
      </c>
      <c r="Y206" s="1">
        <v>0.08</v>
      </c>
      <c r="Z206" s="1">
        <v>3.75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225.25</v>
      </c>
      <c r="BU206" s="4">
        <v>0</v>
      </c>
      <c r="BW206" s="4">
        <v>0</v>
      </c>
      <c r="BX206" s="4">
        <v>0</v>
      </c>
      <c r="BY206" s="4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24</v>
      </c>
      <c r="CG206" s="4">
        <v>0</v>
      </c>
    </row>
    <row r="207" spans="1:85" s="4" customFormat="1" ht="15" x14ac:dyDescent="0.25">
      <c r="A207" s="4" t="str">
        <f>"-"</f>
        <v>-</v>
      </c>
      <c r="B207" s="6" t="s">
        <v>99</v>
      </c>
      <c r="C207" s="29" t="str">
        <f>"180"</f>
        <v>180</v>
      </c>
      <c r="D207" s="17">
        <v>0.72</v>
      </c>
      <c r="E207" s="17">
        <v>0</v>
      </c>
      <c r="F207" s="17">
        <v>0.72</v>
      </c>
      <c r="G207" s="17">
        <v>0.72</v>
      </c>
      <c r="H207" s="17">
        <v>17.64</v>
      </c>
      <c r="I207" s="17">
        <v>87.623999999999995</v>
      </c>
      <c r="J207" s="1">
        <v>0.18</v>
      </c>
      <c r="K207" s="1">
        <v>0</v>
      </c>
      <c r="L207" s="1">
        <v>0</v>
      </c>
      <c r="M207" s="1">
        <v>0</v>
      </c>
      <c r="N207" s="1">
        <v>16.2</v>
      </c>
      <c r="O207" s="1">
        <v>1.44</v>
      </c>
      <c r="P207" s="1">
        <v>3.24</v>
      </c>
      <c r="Q207" s="1">
        <v>0</v>
      </c>
      <c r="R207" s="1">
        <v>0</v>
      </c>
      <c r="S207" s="1">
        <v>1.44</v>
      </c>
      <c r="T207" s="1">
        <v>0.9</v>
      </c>
      <c r="U207" s="1">
        <v>46.8</v>
      </c>
      <c r="V207" s="1">
        <v>500.4</v>
      </c>
      <c r="W207" s="1">
        <v>0.04</v>
      </c>
      <c r="X207" s="1">
        <v>0.54</v>
      </c>
      <c r="Y207" s="1">
        <v>0.72</v>
      </c>
      <c r="Z207" s="1">
        <v>18</v>
      </c>
      <c r="AA207" s="4">
        <v>0</v>
      </c>
      <c r="AB207" s="4">
        <v>0</v>
      </c>
      <c r="AC207" s="4">
        <v>0</v>
      </c>
      <c r="AD207" s="4">
        <v>34.200000000000003</v>
      </c>
      <c r="AE207" s="4">
        <v>32.4</v>
      </c>
      <c r="AF207" s="4">
        <v>5.4</v>
      </c>
      <c r="AG207" s="4">
        <v>19.8</v>
      </c>
      <c r="AH207" s="4">
        <v>5.4</v>
      </c>
      <c r="AI207" s="4">
        <v>16.2</v>
      </c>
      <c r="AJ207" s="4">
        <v>30.6</v>
      </c>
      <c r="AK207" s="4">
        <v>18</v>
      </c>
      <c r="AL207" s="4">
        <v>140.4</v>
      </c>
      <c r="AM207" s="4">
        <v>12.6</v>
      </c>
      <c r="AN207" s="4">
        <v>25.2</v>
      </c>
      <c r="AO207" s="4">
        <v>75.599999999999994</v>
      </c>
      <c r="AP207" s="4">
        <v>0</v>
      </c>
      <c r="AQ207" s="4">
        <v>23.4</v>
      </c>
      <c r="AR207" s="4">
        <v>28.8</v>
      </c>
      <c r="AS207" s="4">
        <v>10.8</v>
      </c>
      <c r="AT207" s="4">
        <v>9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0</v>
      </c>
      <c r="BO207" s="4">
        <v>0</v>
      </c>
      <c r="BP207" s="4">
        <v>0</v>
      </c>
      <c r="BQ207" s="4">
        <v>0</v>
      </c>
      <c r="BR207" s="4">
        <v>0</v>
      </c>
      <c r="BS207" s="4">
        <v>155.34</v>
      </c>
      <c r="BU207" s="4">
        <v>9</v>
      </c>
      <c r="BW207" s="4">
        <v>0</v>
      </c>
      <c r="BX207" s="4">
        <v>0</v>
      </c>
      <c r="BY207" s="4">
        <v>0</v>
      </c>
      <c r="BZ207" s="4">
        <v>0</v>
      </c>
      <c r="CA207" s="4">
        <v>0</v>
      </c>
      <c r="CB207" s="4">
        <v>0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</row>
    <row r="208" spans="1:85" s="4" customFormat="1" ht="15" x14ac:dyDescent="0.25">
      <c r="A208" s="4" t="str">
        <f>"-"</f>
        <v>-</v>
      </c>
      <c r="B208" s="6" t="s">
        <v>133</v>
      </c>
      <c r="C208" s="29" t="str">
        <f>"60"</f>
        <v>60</v>
      </c>
      <c r="D208" s="17">
        <v>6.48</v>
      </c>
      <c r="E208" s="17">
        <v>0</v>
      </c>
      <c r="F208" s="17">
        <v>0.78</v>
      </c>
      <c r="G208" s="17">
        <v>0.78</v>
      </c>
      <c r="H208" s="17">
        <v>41.34</v>
      </c>
      <c r="I208" s="17">
        <v>206.45399999999998</v>
      </c>
      <c r="J208" s="1">
        <v>0.12</v>
      </c>
      <c r="K208" s="1">
        <v>0</v>
      </c>
      <c r="L208" s="1">
        <v>0</v>
      </c>
      <c r="M208" s="1">
        <v>0</v>
      </c>
      <c r="N208" s="1">
        <v>0.6</v>
      </c>
      <c r="O208" s="1">
        <v>40.74</v>
      </c>
      <c r="P208" s="1">
        <v>2.1</v>
      </c>
      <c r="Q208" s="1">
        <v>0</v>
      </c>
      <c r="R208" s="1">
        <v>0</v>
      </c>
      <c r="S208" s="1">
        <v>0</v>
      </c>
      <c r="T208" s="1">
        <v>0.3</v>
      </c>
      <c r="U208" s="1">
        <v>1.8</v>
      </c>
      <c r="V208" s="1">
        <v>73.2</v>
      </c>
      <c r="W208" s="1">
        <v>0.02</v>
      </c>
      <c r="X208" s="1">
        <v>0.72</v>
      </c>
      <c r="Y208" s="1">
        <v>1.8</v>
      </c>
      <c r="Z208" s="1">
        <v>0</v>
      </c>
      <c r="AA208" s="4">
        <v>0</v>
      </c>
      <c r="AB208" s="4">
        <v>0</v>
      </c>
      <c r="AC208" s="4">
        <v>0</v>
      </c>
      <c r="AD208" s="4">
        <v>483.6</v>
      </c>
      <c r="AE208" s="4">
        <v>150</v>
      </c>
      <c r="AF208" s="4">
        <v>91.8</v>
      </c>
      <c r="AG208" s="4">
        <v>186.6</v>
      </c>
      <c r="AH208" s="4">
        <v>60</v>
      </c>
      <c r="AI208" s="4">
        <v>300</v>
      </c>
      <c r="AJ208" s="4">
        <v>198</v>
      </c>
      <c r="AK208" s="4">
        <v>240</v>
      </c>
      <c r="AL208" s="4">
        <v>204</v>
      </c>
      <c r="AM208" s="4">
        <v>120</v>
      </c>
      <c r="AN208" s="4">
        <v>210</v>
      </c>
      <c r="AO208" s="4">
        <v>1848</v>
      </c>
      <c r="AP208" s="4">
        <v>0</v>
      </c>
      <c r="AQ208" s="4">
        <v>582</v>
      </c>
      <c r="AR208" s="4">
        <v>300</v>
      </c>
      <c r="AS208" s="4">
        <v>150</v>
      </c>
      <c r="AT208" s="4">
        <v>120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0.08</v>
      </c>
      <c r="BC208" s="4">
        <v>0</v>
      </c>
      <c r="BD208" s="4">
        <v>0.01</v>
      </c>
      <c r="BE208" s="4">
        <v>0</v>
      </c>
      <c r="BF208" s="4">
        <v>0</v>
      </c>
      <c r="BG208" s="4">
        <v>0</v>
      </c>
      <c r="BH208" s="4">
        <v>0</v>
      </c>
      <c r="BI208" s="4">
        <v>0.01</v>
      </c>
      <c r="BJ208" s="4">
        <v>0.06</v>
      </c>
      <c r="BK208" s="4">
        <v>0</v>
      </c>
      <c r="BL208" s="4">
        <v>0</v>
      </c>
      <c r="BM208" s="4">
        <v>0.28999999999999998</v>
      </c>
      <c r="BN208" s="4">
        <v>0.02</v>
      </c>
      <c r="BO208" s="4">
        <v>0</v>
      </c>
      <c r="BP208" s="4">
        <v>0</v>
      </c>
      <c r="BQ208" s="4">
        <v>0</v>
      </c>
      <c r="BR208" s="4">
        <v>0</v>
      </c>
      <c r="BS208" s="4">
        <v>8.4</v>
      </c>
      <c r="BU208" s="4">
        <v>0</v>
      </c>
      <c r="BW208" s="4">
        <v>0</v>
      </c>
      <c r="BX208" s="4">
        <v>0</v>
      </c>
      <c r="BY208" s="4">
        <v>0</v>
      </c>
      <c r="BZ208" s="4">
        <v>0</v>
      </c>
      <c r="CA208" s="4">
        <v>0</v>
      </c>
      <c r="CB208" s="4">
        <v>0</v>
      </c>
      <c r="CC208" s="4">
        <v>0</v>
      </c>
      <c r="CD208" s="4">
        <v>0</v>
      </c>
      <c r="CE208" s="4">
        <v>0</v>
      </c>
      <c r="CF208" s="4">
        <v>0</v>
      </c>
      <c r="CG208" s="4">
        <v>0</v>
      </c>
    </row>
    <row r="209" spans="1:85" s="7" customFormat="1" ht="14.25" x14ac:dyDescent="0.2">
      <c r="B209" s="13" t="s">
        <v>100</v>
      </c>
      <c r="C209" s="25">
        <f>C208+C207+C206</f>
        <v>440</v>
      </c>
      <c r="D209" s="18">
        <v>7.33</v>
      </c>
      <c r="E209" s="18">
        <v>0</v>
      </c>
      <c r="F209" s="18">
        <v>1.55</v>
      </c>
      <c r="G209" s="18">
        <v>1.55</v>
      </c>
      <c r="H209" s="18">
        <v>83.86</v>
      </c>
      <c r="I209" s="18">
        <v>393.54</v>
      </c>
      <c r="J209" s="19">
        <v>0.3</v>
      </c>
      <c r="K209" s="19">
        <v>0</v>
      </c>
      <c r="L209" s="19">
        <v>0</v>
      </c>
      <c r="M209" s="19">
        <v>0</v>
      </c>
      <c r="N209" s="19">
        <v>41.68</v>
      </c>
      <c r="O209" s="19">
        <v>42.18</v>
      </c>
      <c r="P209" s="19">
        <v>6.17</v>
      </c>
      <c r="Q209" s="19">
        <v>0</v>
      </c>
      <c r="R209" s="19">
        <v>0</v>
      </c>
      <c r="S209" s="19">
        <v>2.2200000000000002</v>
      </c>
      <c r="T209" s="19">
        <v>1.3</v>
      </c>
      <c r="U209" s="19">
        <v>48.6</v>
      </c>
      <c r="V209" s="19">
        <v>604.07000000000005</v>
      </c>
      <c r="W209" s="19">
        <v>7.0000000000000007E-2</v>
      </c>
      <c r="X209" s="19">
        <v>1.31</v>
      </c>
      <c r="Y209" s="19">
        <v>2.6</v>
      </c>
      <c r="Z209" s="19">
        <v>21.75</v>
      </c>
      <c r="AA209" s="7">
        <v>0</v>
      </c>
      <c r="AB209" s="7">
        <v>0</v>
      </c>
      <c r="AC209" s="7">
        <v>0</v>
      </c>
      <c r="AD209" s="7">
        <v>517.79999999999995</v>
      </c>
      <c r="AE209" s="7">
        <v>182.4</v>
      </c>
      <c r="AF209" s="7">
        <v>97.2</v>
      </c>
      <c r="AG209" s="7">
        <v>206.4</v>
      </c>
      <c r="AH209" s="7">
        <v>65.400000000000006</v>
      </c>
      <c r="AI209" s="7">
        <v>316.2</v>
      </c>
      <c r="AJ209" s="7">
        <v>228.6</v>
      </c>
      <c r="AK209" s="7">
        <v>258</v>
      </c>
      <c r="AL209" s="7">
        <v>344.4</v>
      </c>
      <c r="AM209" s="7">
        <v>132.6</v>
      </c>
      <c r="AN209" s="7">
        <v>235.2</v>
      </c>
      <c r="AO209" s="7">
        <v>1923.6</v>
      </c>
      <c r="AP209" s="7">
        <v>0</v>
      </c>
      <c r="AQ209" s="7">
        <v>605.4</v>
      </c>
      <c r="AR209" s="7">
        <v>328.8</v>
      </c>
      <c r="AS209" s="7">
        <v>160.80000000000001</v>
      </c>
      <c r="AT209" s="7">
        <v>129</v>
      </c>
      <c r="AU209" s="7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0.08</v>
      </c>
      <c r="BC209" s="7">
        <v>0</v>
      </c>
      <c r="BD209" s="7">
        <v>0.01</v>
      </c>
      <c r="BE209" s="7">
        <v>0</v>
      </c>
      <c r="BF209" s="7">
        <v>0</v>
      </c>
      <c r="BG209" s="7">
        <v>0</v>
      </c>
      <c r="BH209" s="7">
        <v>0</v>
      </c>
      <c r="BI209" s="7">
        <v>0.01</v>
      </c>
      <c r="BJ209" s="7">
        <v>0.06</v>
      </c>
      <c r="BK209" s="7">
        <v>0</v>
      </c>
      <c r="BL209" s="7">
        <v>0</v>
      </c>
      <c r="BM209" s="7">
        <v>0.28999999999999998</v>
      </c>
      <c r="BN209" s="7">
        <v>0.02</v>
      </c>
      <c r="BO209" s="7">
        <v>0</v>
      </c>
      <c r="BP209" s="7">
        <v>0</v>
      </c>
      <c r="BQ209" s="7">
        <v>0</v>
      </c>
      <c r="BR209" s="7">
        <v>0</v>
      </c>
      <c r="BS209" s="7">
        <v>388.99</v>
      </c>
      <c r="BT209" s="7" t="e">
        <f>$I$209/#REF!*100</f>
        <v>#REF!</v>
      </c>
      <c r="BU209" s="7">
        <v>9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7">
        <v>0</v>
      </c>
      <c r="CD209" s="7">
        <v>0</v>
      </c>
      <c r="CE209" s="7">
        <v>0</v>
      </c>
      <c r="CF209" s="7">
        <v>24</v>
      </c>
      <c r="CG209" s="7">
        <v>0</v>
      </c>
    </row>
    <row r="210" spans="1:85" s="4" customFormat="1" ht="15" x14ac:dyDescent="0.25">
      <c r="B210" s="12" t="s">
        <v>101</v>
      </c>
      <c r="C210" s="29"/>
      <c r="D210" s="17"/>
      <c r="E210" s="17"/>
      <c r="F210" s="17"/>
      <c r="G210" s="17"/>
      <c r="H210" s="17"/>
      <c r="I210" s="1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85" s="4" customFormat="1" ht="15" x14ac:dyDescent="0.25">
      <c r="A211" s="4" t="str">
        <f>"15/1"</f>
        <v>15/1</v>
      </c>
      <c r="B211" s="6" t="s">
        <v>159</v>
      </c>
      <c r="C211" s="29" t="str">
        <f>"80"</f>
        <v>80</v>
      </c>
      <c r="D211" s="17">
        <v>1.2</v>
      </c>
      <c r="E211" s="17">
        <v>0</v>
      </c>
      <c r="F211" s="17">
        <v>4</v>
      </c>
      <c r="G211" s="17">
        <v>4</v>
      </c>
      <c r="H211" s="17">
        <v>7.51</v>
      </c>
      <c r="I211" s="17">
        <v>72.886128000000014</v>
      </c>
      <c r="J211" s="1">
        <v>0.5</v>
      </c>
      <c r="K211" s="1">
        <v>2.6</v>
      </c>
      <c r="L211" s="1">
        <v>0</v>
      </c>
      <c r="M211" s="1">
        <v>0</v>
      </c>
      <c r="N211" s="1">
        <v>7.41</v>
      </c>
      <c r="O211" s="1">
        <v>0.1</v>
      </c>
      <c r="P211" s="1">
        <v>1.42</v>
      </c>
      <c r="Q211" s="1">
        <v>0</v>
      </c>
      <c r="R211" s="1">
        <v>0</v>
      </c>
      <c r="S211" s="1">
        <v>0.23</v>
      </c>
      <c r="T211" s="1">
        <v>1.1499999999999999</v>
      </c>
      <c r="U211" s="1">
        <v>263.95999999999998</v>
      </c>
      <c r="V211" s="1">
        <v>207.07</v>
      </c>
      <c r="W211" s="1">
        <v>0.03</v>
      </c>
      <c r="X211" s="1">
        <v>0.49</v>
      </c>
      <c r="Y211" s="1">
        <v>0.64</v>
      </c>
      <c r="Z211" s="1">
        <v>28.81</v>
      </c>
      <c r="AA211" s="4">
        <v>0</v>
      </c>
      <c r="AB211" s="4">
        <v>0</v>
      </c>
      <c r="AC211" s="4">
        <v>0</v>
      </c>
      <c r="AD211" s="4">
        <v>42.7</v>
      </c>
      <c r="AE211" s="4">
        <v>40.549999999999997</v>
      </c>
      <c r="AF211" s="4">
        <v>14.28</v>
      </c>
      <c r="AG211" s="4">
        <v>29.96</v>
      </c>
      <c r="AH211" s="4">
        <v>6.72</v>
      </c>
      <c r="AI211" s="4">
        <v>36.74</v>
      </c>
      <c r="AJ211" s="4">
        <v>47.16</v>
      </c>
      <c r="AK211" s="4">
        <v>55.36</v>
      </c>
      <c r="AL211" s="4">
        <v>116.61</v>
      </c>
      <c r="AM211" s="4">
        <v>18.420000000000002</v>
      </c>
      <c r="AN211" s="4">
        <v>31.24</v>
      </c>
      <c r="AO211" s="4">
        <v>183.55</v>
      </c>
      <c r="AP211" s="4">
        <v>11.69</v>
      </c>
      <c r="AQ211" s="4">
        <v>38.76</v>
      </c>
      <c r="AR211" s="4">
        <v>39</v>
      </c>
      <c r="AS211" s="4">
        <v>32.33</v>
      </c>
      <c r="AT211" s="4">
        <v>13.24</v>
      </c>
      <c r="AU211" s="4">
        <v>0.01</v>
      </c>
      <c r="AV211" s="4">
        <v>0</v>
      </c>
      <c r="AW211" s="4">
        <v>0</v>
      </c>
      <c r="AX211" s="4">
        <v>0</v>
      </c>
      <c r="AY211" s="4">
        <v>0</v>
      </c>
      <c r="AZ211" s="4">
        <v>0.41</v>
      </c>
      <c r="BA211" s="4">
        <v>0.01</v>
      </c>
      <c r="BB211" s="4">
        <v>15.15</v>
      </c>
      <c r="BC211" s="4">
        <v>0.01</v>
      </c>
      <c r="BD211" s="4">
        <v>17.37</v>
      </c>
      <c r="BE211" s="4">
        <v>0.83</v>
      </c>
      <c r="BF211" s="4">
        <v>0.03</v>
      </c>
      <c r="BG211" s="4">
        <v>0</v>
      </c>
      <c r="BH211" s="4">
        <v>0</v>
      </c>
      <c r="BI211" s="4">
        <v>0.64</v>
      </c>
      <c r="BJ211" s="4">
        <v>22.49</v>
      </c>
      <c r="BK211" s="4">
        <v>0</v>
      </c>
      <c r="BL211" s="4">
        <v>0</v>
      </c>
      <c r="BM211" s="4">
        <v>6.48</v>
      </c>
      <c r="BN211" s="4">
        <v>0</v>
      </c>
      <c r="BO211" s="4">
        <v>0</v>
      </c>
      <c r="BP211" s="4">
        <v>0</v>
      </c>
      <c r="BQ211" s="4">
        <v>0</v>
      </c>
      <c r="BR211" s="4">
        <v>0</v>
      </c>
      <c r="BS211" s="4">
        <v>64.84</v>
      </c>
      <c r="BU211" s="4">
        <v>80.69</v>
      </c>
      <c r="BW211" s="4">
        <v>0</v>
      </c>
      <c r="BX211" s="4">
        <v>0</v>
      </c>
      <c r="BY211" s="4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4</v>
      </c>
      <c r="CG211" s="4">
        <v>0.67</v>
      </c>
    </row>
    <row r="212" spans="1:85" s="4" customFormat="1" ht="15" x14ac:dyDescent="0.25">
      <c r="A212" s="4" t="str">
        <f>"14/8"</f>
        <v>14/8</v>
      </c>
      <c r="B212" s="6" t="s">
        <v>196</v>
      </c>
      <c r="C212" s="29" t="str">
        <f>"90"</f>
        <v>90</v>
      </c>
      <c r="D212" s="17">
        <v>12.8</v>
      </c>
      <c r="E212" s="17">
        <v>12.59</v>
      </c>
      <c r="F212" s="17">
        <v>12.48</v>
      </c>
      <c r="G212" s="17">
        <v>0.12</v>
      </c>
      <c r="H212" s="17">
        <v>5.79</v>
      </c>
      <c r="I212" s="17">
        <v>187.39168199999997</v>
      </c>
      <c r="J212" s="1">
        <v>6.94</v>
      </c>
      <c r="K212" s="1">
        <v>0.1</v>
      </c>
      <c r="L212" s="1">
        <v>0</v>
      </c>
      <c r="M212" s="1">
        <v>0</v>
      </c>
      <c r="N212" s="1">
        <v>0.19</v>
      </c>
      <c r="O212" s="1">
        <v>5.6</v>
      </c>
      <c r="P212" s="1">
        <v>0.02</v>
      </c>
      <c r="Q212" s="1">
        <v>0</v>
      </c>
      <c r="R212" s="1">
        <v>0</v>
      </c>
      <c r="S212" s="1">
        <v>0.04</v>
      </c>
      <c r="T212" s="1">
        <v>1.81</v>
      </c>
      <c r="U212" s="1">
        <v>443.97</v>
      </c>
      <c r="V212" s="1">
        <v>210.7</v>
      </c>
      <c r="W212" s="1">
        <v>0.09</v>
      </c>
      <c r="X212" s="1">
        <v>2.71</v>
      </c>
      <c r="Y212" s="1">
        <v>5.96</v>
      </c>
      <c r="Z212" s="1">
        <v>0</v>
      </c>
      <c r="AA212" s="4">
        <v>0</v>
      </c>
      <c r="AB212" s="4">
        <v>0</v>
      </c>
      <c r="AC212" s="4">
        <v>0</v>
      </c>
      <c r="AD212" s="4">
        <v>1015.36</v>
      </c>
      <c r="AE212" s="4">
        <v>1034.8599999999999</v>
      </c>
      <c r="AF212" s="4">
        <v>297.68</v>
      </c>
      <c r="AG212" s="4">
        <v>540.75</v>
      </c>
      <c r="AH212" s="4">
        <v>146.12</v>
      </c>
      <c r="AI212" s="4">
        <v>559.04999999999995</v>
      </c>
      <c r="AJ212" s="4">
        <v>723.44</v>
      </c>
      <c r="AK212" s="4">
        <v>708.63</v>
      </c>
      <c r="AL212" s="4">
        <v>1164.29</v>
      </c>
      <c r="AM212" s="4">
        <v>471.81</v>
      </c>
      <c r="AN212" s="4">
        <v>630.66</v>
      </c>
      <c r="AO212" s="4">
        <v>2248.98</v>
      </c>
      <c r="AP212" s="4">
        <v>219.71</v>
      </c>
      <c r="AQ212" s="4">
        <v>532.17999999999995</v>
      </c>
      <c r="AR212" s="4">
        <v>538.79</v>
      </c>
      <c r="AS212" s="4">
        <v>446.86</v>
      </c>
      <c r="AT212" s="4">
        <v>186.62</v>
      </c>
      <c r="AU212" s="4">
        <v>0.11</v>
      </c>
      <c r="AV212" s="4">
        <v>0.05</v>
      </c>
      <c r="AW212" s="4">
        <v>0.03</v>
      </c>
      <c r="AX212" s="4">
        <v>0.06</v>
      </c>
      <c r="AY212" s="4">
        <v>7.0000000000000007E-2</v>
      </c>
      <c r="AZ212" s="4">
        <v>0.35</v>
      </c>
      <c r="BA212" s="4">
        <v>0.03</v>
      </c>
      <c r="BB212" s="4">
        <v>0.93</v>
      </c>
      <c r="BC212" s="4">
        <v>0.01</v>
      </c>
      <c r="BD212" s="4">
        <v>0.3</v>
      </c>
      <c r="BE212" s="4">
        <v>0</v>
      </c>
      <c r="BF212" s="4">
        <v>0</v>
      </c>
      <c r="BG212" s="4">
        <v>0</v>
      </c>
      <c r="BH212" s="4">
        <v>0.06</v>
      </c>
      <c r="BI212" s="4">
        <v>0.1</v>
      </c>
      <c r="BJ212" s="4">
        <v>0.78</v>
      </c>
      <c r="BK212" s="4">
        <v>0</v>
      </c>
      <c r="BL212" s="4">
        <v>0</v>
      </c>
      <c r="BM212" s="4">
        <v>0.1</v>
      </c>
      <c r="BN212" s="4">
        <v>0.01</v>
      </c>
      <c r="BO212" s="4">
        <v>0</v>
      </c>
      <c r="BP212" s="4">
        <v>0</v>
      </c>
      <c r="BQ212" s="4">
        <v>0</v>
      </c>
      <c r="BR212" s="4">
        <v>0</v>
      </c>
      <c r="BS212" s="4">
        <v>70.19</v>
      </c>
      <c r="BU212" s="4">
        <v>12.6</v>
      </c>
      <c r="BW212" s="4">
        <v>0</v>
      </c>
      <c r="BX212" s="4">
        <v>0</v>
      </c>
      <c r="BY212" s="4">
        <v>0</v>
      </c>
      <c r="BZ212" s="4">
        <v>0</v>
      </c>
      <c r="CA212" s="4">
        <v>0</v>
      </c>
      <c r="CB212" s="4">
        <v>0</v>
      </c>
      <c r="CC212" s="4">
        <v>0</v>
      </c>
      <c r="CD212" s="4">
        <v>0</v>
      </c>
      <c r="CE212" s="4">
        <v>0</v>
      </c>
      <c r="CF212" s="4">
        <v>0</v>
      </c>
      <c r="CG212" s="4">
        <v>0.9</v>
      </c>
    </row>
    <row r="213" spans="1:85" s="4" customFormat="1" ht="15" x14ac:dyDescent="0.25">
      <c r="A213" s="4" t="str">
        <f>"3/3"</f>
        <v>3/3</v>
      </c>
      <c r="B213" s="6" t="s">
        <v>136</v>
      </c>
      <c r="C213" s="29" t="str">
        <f>"150"</f>
        <v>150</v>
      </c>
      <c r="D213" s="17">
        <v>3.08</v>
      </c>
      <c r="E213" s="17">
        <v>0.62</v>
      </c>
      <c r="F213" s="17">
        <v>4.0999999999999996</v>
      </c>
      <c r="G213" s="17">
        <v>0.53</v>
      </c>
      <c r="H213" s="17">
        <v>20.66</v>
      </c>
      <c r="I213" s="17">
        <v>137.42105205999999</v>
      </c>
      <c r="J213" s="1">
        <v>2.83</v>
      </c>
      <c r="K213" s="1">
        <v>0.11</v>
      </c>
      <c r="L213" s="1">
        <v>0.34</v>
      </c>
      <c r="M213" s="1">
        <v>0</v>
      </c>
      <c r="N213" s="1">
        <v>2.5099999999999998</v>
      </c>
      <c r="O213" s="1">
        <v>18.149999999999999</v>
      </c>
      <c r="P213" s="1">
        <v>1.69</v>
      </c>
      <c r="Q213" s="1">
        <v>0</v>
      </c>
      <c r="R213" s="1">
        <v>0</v>
      </c>
      <c r="S213" s="1">
        <v>0.28999999999999998</v>
      </c>
      <c r="T213" s="1">
        <v>2.67</v>
      </c>
      <c r="U213" s="1">
        <v>394.5</v>
      </c>
      <c r="V213" s="1">
        <v>691.89</v>
      </c>
      <c r="W213" s="1">
        <v>0.1</v>
      </c>
      <c r="X213" s="1">
        <v>1.4</v>
      </c>
      <c r="Y213" s="1">
        <v>2.56</v>
      </c>
      <c r="Z213" s="1">
        <v>10.74</v>
      </c>
      <c r="AA213" s="4">
        <v>0</v>
      </c>
      <c r="AB213" s="4">
        <v>0</v>
      </c>
      <c r="AC213" s="4">
        <v>0</v>
      </c>
      <c r="AD213" s="4">
        <v>66.209999999999994</v>
      </c>
      <c r="AE213" s="4">
        <v>77.260000000000005</v>
      </c>
      <c r="AF213" s="4">
        <v>13.32</v>
      </c>
      <c r="AG213" s="4">
        <v>52.29</v>
      </c>
      <c r="AH213" s="4">
        <v>27.04</v>
      </c>
      <c r="AI213" s="4">
        <v>53.3</v>
      </c>
      <c r="AJ213" s="4">
        <v>74.33</v>
      </c>
      <c r="AK213" s="4">
        <v>201.33</v>
      </c>
      <c r="AL213" s="4">
        <v>90.74</v>
      </c>
      <c r="AM213" s="4">
        <v>19.190000000000001</v>
      </c>
      <c r="AN213" s="4">
        <v>52.49</v>
      </c>
      <c r="AO213" s="4">
        <v>282.02</v>
      </c>
      <c r="AP213" s="4">
        <v>1.6</v>
      </c>
      <c r="AQ213" s="4">
        <v>39.86</v>
      </c>
      <c r="AR213" s="4">
        <v>36.409999999999997</v>
      </c>
      <c r="AS213" s="4">
        <v>39.53</v>
      </c>
      <c r="AT213" s="4">
        <v>16.760000000000002</v>
      </c>
      <c r="AU213" s="4">
        <v>0.13</v>
      </c>
      <c r="AV213" s="4">
        <v>0.06</v>
      </c>
      <c r="AW213" s="4">
        <v>0.03</v>
      </c>
      <c r="AX213" s="4">
        <v>7.0000000000000007E-2</v>
      </c>
      <c r="AY213" s="4">
        <v>0.08</v>
      </c>
      <c r="AZ213" s="4">
        <v>0.39</v>
      </c>
      <c r="BA213" s="4">
        <v>0</v>
      </c>
      <c r="BB213" s="4">
        <v>1.1000000000000001</v>
      </c>
      <c r="BC213" s="4">
        <v>0</v>
      </c>
      <c r="BD213" s="4">
        <v>0.35</v>
      </c>
      <c r="BE213" s="4">
        <v>0</v>
      </c>
      <c r="BF213" s="4">
        <v>0</v>
      </c>
      <c r="BG213" s="4">
        <v>0</v>
      </c>
      <c r="BH213" s="4">
        <v>7.0000000000000007E-2</v>
      </c>
      <c r="BI213" s="4">
        <v>0.12</v>
      </c>
      <c r="BJ213" s="4">
        <v>1.04</v>
      </c>
      <c r="BK213" s="4">
        <v>0</v>
      </c>
      <c r="BL213" s="4">
        <v>0</v>
      </c>
      <c r="BM213" s="4">
        <v>0.16</v>
      </c>
      <c r="BN213" s="4">
        <v>0.01</v>
      </c>
      <c r="BO213" s="4">
        <v>0</v>
      </c>
      <c r="BP213" s="4">
        <v>0</v>
      </c>
      <c r="BQ213" s="4">
        <v>0</v>
      </c>
      <c r="BR213" s="4">
        <v>0</v>
      </c>
      <c r="BS213" s="4">
        <v>123.59</v>
      </c>
      <c r="BU213" s="4">
        <v>20.21</v>
      </c>
      <c r="BW213" s="4">
        <v>0</v>
      </c>
      <c r="BX213" s="4">
        <v>0</v>
      </c>
      <c r="BY213" s="4">
        <v>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1</v>
      </c>
    </row>
    <row r="214" spans="1:85" s="4" customFormat="1" ht="15" x14ac:dyDescent="0.25">
      <c r="A214" s="4" t="str">
        <f>"-"</f>
        <v>-</v>
      </c>
      <c r="B214" s="6" t="s">
        <v>83</v>
      </c>
      <c r="C214" s="29" t="str">
        <f>"50"</f>
        <v>50</v>
      </c>
      <c r="D214" s="17">
        <v>3.31</v>
      </c>
      <c r="E214" s="17">
        <v>0</v>
      </c>
      <c r="F214" s="17">
        <v>0.33</v>
      </c>
      <c r="G214" s="17">
        <v>0.33</v>
      </c>
      <c r="H214" s="17">
        <v>23.35</v>
      </c>
      <c r="I214" s="17">
        <v>112.40049999999999</v>
      </c>
      <c r="J214" s="1">
        <v>0.1</v>
      </c>
      <c r="K214" s="1">
        <v>0</v>
      </c>
      <c r="L214" s="1">
        <v>0</v>
      </c>
      <c r="M214" s="1">
        <v>0</v>
      </c>
      <c r="N214" s="1">
        <v>0.55000000000000004</v>
      </c>
      <c r="O214" s="1">
        <v>22.8</v>
      </c>
      <c r="P214" s="1">
        <v>0.1</v>
      </c>
      <c r="Q214" s="1">
        <v>0</v>
      </c>
      <c r="R214" s="1">
        <v>0</v>
      </c>
      <c r="S214" s="1">
        <v>0.15</v>
      </c>
      <c r="T214" s="1">
        <v>0.9</v>
      </c>
      <c r="U214" s="1">
        <v>122.85</v>
      </c>
      <c r="V214" s="1">
        <v>41.23</v>
      </c>
      <c r="W214" s="1">
        <v>0.02</v>
      </c>
      <c r="X214" s="1">
        <v>0.68</v>
      </c>
      <c r="Y214" s="1">
        <v>1.55</v>
      </c>
      <c r="Z214" s="1">
        <v>0</v>
      </c>
      <c r="AA214" s="4">
        <v>0</v>
      </c>
      <c r="AB214" s="4">
        <v>0</v>
      </c>
      <c r="AC214" s="4">
        <v>0</v>
      </c>
      <c r="AD214" s="4">
        <v>254.48</v>
      </c>
      <c r="AE214" s="4">
        <v>84.39</v>
      </c>
      <c r="AF214" s="4">
        <v>50.03</v>
      </c>
      <c r="AG214" s="4">
        <v>100.05</v>
      </c>
      <c r="AH214" s="4">
        <v>37.85</v>
      </c>
      <c r="AI214" s="4">
        <v>180.96</v>
      </c>
      <c r="AJ214" s="4">
        <v>112.23</v>
      </c>
      <c r="AK214" s="4">
        <v>156.6</v>
      </c>
      <c r="AL214" s="4">
        <v>129.19999999999999</v>
      </c>
      <c r="AM214" s="4">
        <v>67.86</v>
      </c>
      <c r="AN214" s="4">
        <v>120.06</v>
      </c>
      <c r="AO214" s="4">
        <v>1003.98</v>
      </c>
      <c r="AP214" s="4">
        <v>117.45</v>
      </c>
      <c r="AQ214" s="4">
        <v>327.12</v>
      </c>
      <c r="AR214" s="4">
        <v>142.25</v>
      </c>
      <c r="AS214" s="4">
        <v>94.4</v>
      </c>
      <c r="AT214" s="4">
        <v>74.819999999999993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7.0000000000000007E-2</v>
      </c>
      <c r="BB214" s="4">
        <v>0.04</v>
      </c>
      <c r="BC214" s="4">
        <v>0.04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0.03</v>
      </c>
      <c r="BK214" s="4">
        <v>0</v>
      </c>
      <c r="BL214" s="4">
        <v>0</v>
      </c>
      <c r="BM214" s="4">
        <v>0.14000000000000001</v>
      </c>
      <c r="BN214" s="4">
        <v>0.01</v>
      </c>
      <c r="BO214" s="4">
        <v>0</v>
      </c>
      <c r="BP214" s="4">
        <v>0</v>
      </c>
      <c r="BQ214" s="4">
        <v>0</v>
      </c>
      <c r="BR214" s="4">
        <v>0</v>
      </c>
      <c r="BS214" s="4">
        <v>19.55</v>
      </c>
      <c r="BU214" s="4">
        <v>0</v>
      </c>
      <c r="BW214" s="4">
        <v>0</v>
      </c>
      <c r="BX214" s="4">
        <v>0</v>
      </c>
      <c r="BY214" s="4">
        <v>0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</row>
    <row r="215" spans="1:85" s="4" customFormat="1" ht="15" x14ac:dyDescent="0.25">
      <c r="A215" s="4" t="str">
        <f>"15/10"</f>
        <v>15/10</v>
      </c>
      <c r="B215" s="6" t="s">
        <v>105</v>
      </c>
      <c r="C215" s="29" t="str">
        <f>"200"</f>
        <v>200</v>
      </c>
      <c r="D215" s="17">
        <v>0.08</v>
      </c>
      <c r="E215" s="17">
        <v>0</v>
      </c>
      <c r="F215" s="17">
        <v>0.01</v>
      </c>
      <c r="G215" s="17">
        <v>0.01</v>
      </c>
      <c r="H215" s="17">
        <v>9</v>
      </c>
      <c r="I215" s="17">
        <v>35.682173658536591</v>
      </c>
      <c r="J215" s="1">
        <v>0</v>
      </c>
      <c r="K215" s="1">
        <v>0</v>
      </c>
      <c r="L215" s="1">
        <v>0</v>
      </c>
      <c r="M215" s="1">
        <v>0</v>
      </c>
      <c r="N215" s="1">
        <v>9</v>
      </c>
      <c r="O215" s="1">
        <v>0</v>
      </c>
      <c r="P215" s="1">
        <v>0.11</v>
      </c>
      <c r="Q215" s="1">
        <v>0</v>
      </c>
      <c r="R215" s="1">
        <v>0</v>
      </c>
      <c r="S215" s="1">
        <v>0.28000000000000003</v>
      </c>
      <c r="T215" s="1">
        <v>0.04</v>
      </c>
      <c r="U215" s="1">
        <v>0.63</v>
      </c>
      <c r="V215" s="1">
        <v>7.25</v>
      </c>
      <c r="W215" s="1">
        <v>0</v>
      </c>
      <c r="X215" s="1">
        <v>0</v>
      </c>
      <c r="Y215" s="1">
        <v>0.01</v>
      </c>
      <c r="Z215" s="1">
        <v>0.78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0</v>
      </c>
      <c r="BO215" s="4">
        <v>0</v>
      </c>
      <c r="BP215" s="4">
        <v>0</v>
      </c>
      <c r="BQ215" s="4">
        <v>0</v>
      </c>
      <c r="BR215" s="4">
        <v>0</v>
      </c>
      <c r="BS215" s="4">
        <v>199.43</v>
      </c>
      <c r="BU215" s="4">
        <v>7.0000000000000007E-2</v>
      </c>
      <c r="BW215" s="4">
        <v>0</v>
      </c>
      <c r="BX215" s="4">
        <v>0</v>
      </c>
      <c r="BY215" s="4">
        <v>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9.76</v>
      </c>
      <c r="CG215" s="4">
        <v>0</v>
      </c>
    </row>
    <row r="216" spans="1:85" s="7" customFormat="1" ht="14.25" x14ac:dyDescent="0.2">
      <c r="B216" s="13" t="s">
        <v>106</v>
      </c>
      <c r="C216" s="25">
        <f>C215+C214+C213+C212+C211</f>
        <v>570</v>
      </c>
      <c r="D216" s="18">
        <v>20.46</v>
      </c>
      <c r="E216" s="18">
        <v>13.21</v>
      </c>
      <c r="F216" s="18">
        <v>20.92</v>
      </c>
      <c r="G216" s="18">
        <v>5</v>
      </c>
      <c r="H216" s="18">
        <v>66.319999999999993</v>
      </c>
      <c r="I216" s="18">
        <v>545.78</v>
      </c>
      <c r="J216" s="19">
        <v>10.37</v>
      </c>
      <c r="K216" s="19">
        <v>2.81</v>
      </c>
      <c r="L216" s="19">
        <v>0.34</v>
      </c>
      <c r="M216" s="19">
        <v>0</v>
      </c>
      <c r="N216" s="19">
        <v>19.66</v>
      </c>
      <c r="O216" s="19">
        <v>46.66</v>
      </c>
      <c r="P216" s="19">
        <v>3.35</v>
      </c>
      <c r="Q216" s="19">
        <v>0</v>
      </c>
      <c r="R216" s="19">
        <v>0</v>
      </c>
      <c r="S216" s="19">
        <v>0.99</v>
      </c>
      <c r="T216" s="19">
        <v>6.58</v>
      </c>
      <c r="U216" s="19">
        <v>1225.9100000000001</v>
      </c>
      <c r="V216" s="19">
        <v>1158.1500000000001</v>
      </c>
      <c r="W216" s="19">
        <v>0.25</v>
      </c>
      <c r="X216" s="19">
        <v>5.29</v>
      </c>
      <c r="Y216" s="19">
        <v>10.72</v>
      </c>
      <c r="Z216" s="19">
        <v>40.340000000000003</v>
      </c>
      <c r="AA216" s="7">
        <v>0</v>
      </c>
      <c r="AB216" s="7">
        <v>0</v>
      </c>
      <c r="AC216" s="7">
        <v>0</v>
      </c>
      <c r="AD216" s="7">
        <v>1378.75</v>
      </c>
      <c r="AE216" s="7">
        <v>1237.06</v>
      </c>
      <c r="AF216" s="7">
        <v>375.31</v>
      </c>
      <c r="AG216" s="7">
        <v>723.05</v>
      </c>
      <c r="AH216" s="7">
        <v>217.73</v>
      </c>
      <c r="AI216" s="7">
        <v>830.05</v>
      </c>
      <c r="AJ216" s="7">
        <v>957.16</v>
      </c>
      <c r="AK216" s="7">
        <v>1121.93</v>
      </c>
      <c r="AL216" s="7">
        <v>1500.83</v>
      </c>
      <c r="AM216" s="7">
        <v>577.29</v>
      </c>
      <c r="AN216" s="7">
        <v>834.44</v>
      </c>
      <c r="AO216" s="7">
        <v>3718.53</v>
      </c>
      <c r="AP216" s="7">
        <v>350.45</v>
      </c>
      <c r="AQ216" s="7">
        <v>937.91</v>
      </c>
      <c r="AR216" s="7">
        <v>756.45</v>
      </c>
      <c r="AS216" s="7">
        <v>613.11</v>
      </c>
      <c r="AT216" s="7">
        <v>291.44</v>
      </c>
      <c r="AU216" s="7">
        <v>0.25</v>
      </c>
      <c r="AV216" s="7">
        <v>0.12</v>
      </c>
      <c r="AW216" s="7">
        <v>0.06</v>
      </c>
      <c r="AX216" s="7">
        <v>0.14000000000000001</v>
      </c>
      <c r="AY216" s="7">
        <v>0.16</v>
      </c>
      <c r="AZ216" s="7">
        <v>1.1499999999999999</v>
      </c>
      <c r="BA216" s="7">
        <v>0.11</v>
      </c>
      <c r="BB216" s="7">
        <v>17.23</v>
      </c>
      <c r="BC216" s="7">
        <v>0.06</v>
      </c>
      <c r="BD216" s="7">
        <v>18.010000000000002</v>
      </c>
      <c r="BE216" s="7">
        <v>0.83</v>
      </c>
      <c r="BF216" s="7">
        <v>0.03</v>
      </c>
      <c r="BG216" s="7">
        <v>0</v>
      </c>
      <c r="BH216" s="7">
        <v>0.14000000000000001</v>
      </c>
      <c r="BI216" s="7">
        <v>0.85</v>
      </c>
      <c r="BJ216" s="7">
        <v>24.34</v>
      </c>
      <c r="BK216" s="7">
        <v>0</v>
      </c>
      <c r="BL216" s="7">
        <v>0</v>
      </c>
      <c r="BM216" s="7">
        <v>6.87</v>
      </c>
      <c r="BN216" s="7">
        <v>0.02</v>
      </c>
      <c r="BO216" s="7">
        <v>0.01</v>
      </c>
      <c r="BP216" s="7">
        <v>0</v>
      </c>
      <c r="BQ216" s="7">
        <v>0</v>
      </c>
      <c r="BR216" s="7">
        <v>0</v>
      </c>
      <c r="BS216" s="7">
        <v>477.6</v>
      </c>
      <c r="BT216" s="7" t="e">
        <f>$I$216/#REF!*100</f>
        <v>#REF!</v>
      </c>
      <c r="BU216" s="7">
        <v>113.57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7">
        <v>0</v>
      </c>
      <c r="CD216" s="7">
        <v>0</v>
      </c>
      <c r="CE216" s="7">
        <v>0</v>
      </c>
      <c r="CF216" s="7">
        <v>13.76</v>
      </c>
      <c r="CG216" s="7">
        <v>2.56</v>
      </c>
    </row>
    <row r="217" spans="1:85" s="4" customFormat="1" ht="15" x14ac:dyDescent="0.25">
      <c r="B217" s="12" t="s">
        <v>107</v>
      </c>
      <c r="C217" s="29"/>
      <c r="D217" s="17"/>
      <c r="E217" s="17"/>
      <c r="F217" s="17"/>
      <c r="G217" s="17"/>
      <c r="H217" s="17"/>
      <c r="I217" s="1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85" s="4" customFormat="1" ht="15" x14ac:dyDescent="0.25">
      <c r="A218" s="4" t="str">
        <f>"-"</f>
        <v>-</v>
      </c>
      <c r="B218" s="6" t="s">
        <v>108</v>
      </c>
      <c r="C218" s="29" t="str">
        <f>"200"</f>
        <v>200</v>
      </c>
      <c r="D218" s="17">
        <v>6</v>
      </c>
      <c r="E218" s="17">
        <v>6</v>
      </c>
      <c r="F218" s="17">
        <v>0.1</v>
      </c>
      <c r="G218" s="17">
        <v>0</v>
      </c>
      <c r="H218" s="17">
        <v>8</v>
      </c>
      <c r="I218" s="17">
        <v>60.4</v>
      </c>
      <c r="J218" s="1">
        <v>0</v>
      </c>
      <c r="K218" s="1">
        <v>0</v>
      </c>
      <c r="L218" s="1">
        <v>0</v>
      </c>
      <c r="M218" s="1">
        <v>0</v>
      </c>
      <c r="N218" s="1">
        <v>8</v>
      </c>
      <c r="O218" s="1">
        <v>0</v>
      </c>
      <c r="P218" s="1">
        <v>0</v>
      </c>
      <c r="Q218" s="1">
        <v>0</v>
      </c>
      <c r="R218" s="1">
        <v>0</v>
      </c>
      <c r="S218" s="1">
        <v>1.7</v>
      </c>
      <c r="T218" s="1">
        <v>1.4</v>
      </c>
      <c r="U218" s="1">
        <v>0</v>
      </c>
      <c r="V218" s="1">
        <v>304</v>
      </c>
      <c r="W218" s="1">
        <v>0.34</v>
      </c>
      <c r="X218" s="1">
        <v>0.2</v>
      </c>
      <c r="Y218" s="1">
        <v>1.8</v>
      </c>
      <c r="Z218" s="1">
        <v>1.4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182.8</v>
      </c>
      <c r="BU218" s="4">
        <v>0</v>
      </c>
      <c r="BW218" s="4">
        <v>0</v>
      </c>
      <c r="BX218" s="4">
        <v>0</v>
      </c>
      <c r="BY218" s="4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</row>
    <row r="219" spans="1:85" s="7" customFormat="1" ht="14.25" x14ac:dyDescent="0.2">
      <c r="B219" s="13" t="s">
        <v>109</v>
      </c>
      <c r="C219" s="25" t="str">
        <f>C218</f>
        <v>200</v>
      </c>
      <c r="D219" s="18">
        <v>6</v>
      </c>
      <c r="E219" s="18">
        <v>6</v>
      </c>
      <c r="F219" s="18">
        <v>0.1</v>
      </c>
      <c r="G219" s="18">
        <v>0</v>
      </c>
      <c r="H219" s="18">
        <v>8</v>
      </c>
      <c r="I219" s="18">
        <v>60.4</v>
      </c>
      <c r="J219" s="19">
        <v>0</v>
      </c>
      <c r="K219" s="19">
        <v>0</v>
      </c>
      <c r="L219" s="19">
        <v>0</v>
      </c>
      <c r="M219" s="19">
        <v>0</v>
      </c>
      <c r="N219" s="19">
        <v>8</v>
      </c>
      <c r="O219" s="19">
        <v>0</v>
      </c>
      <c r="P219" s="19">
        <v>0</v>
      </c>
      <c r="Q219" s="19">
        <v>0</v>
      </c>
      <c r="R219" s="19">
        <v>0</v>
      </c>
      <c r="S219" s="19">
        <v>1.7</v>
      </c>
      <c r="T219" s="19">
        <v>1.4</v>
      </c>
      <c r="U219" s="19">
        <v>0</v>
      </c>
      <c r="V219" s="19">
        <v>304</v>
      </c>
      <c r="W219" s="19">
        <v>0.34</v>
      </c>
      <c r="X219" s="19">
        <v>0.2</v>
      </c>
      <c r="Y219" s="19">
        <v>1.8</v>
      </c>
      <c r="Z219" s="19">
        <v>1.4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7">
        <v>0</v>
      </c>
      <c r="BM219" s="7">
        <v>0</v>
      </c>
      <c r="BN219" s="7">
        <v>0</v>
      </c>
      <c r="BO219" s="7">
        <v>0</v>
      </c>
      <c r="BP219" s="7">
        <v>0</v>
      </c>
      <c r="BQ219" s="7">
        <v>0</v>
      </c>
      <c r="BR219" s="7">
        <v>0</v>
      </c>
      <c r="BS219" s="7">
        <v>182.8</v>
      </c>
      <c r="BT219" s="7" t="e">
        <f>$I$219/#REF!*100</f>
        <v>#REF!</v>
      </c>
      <c r="BU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7">
        <v>0</v>
      </c>
      <c r="CD219" s="7">
        <v>0</v>
      </c>
      <c r="CE219" s="7">
        <v>0</v>
      </c>
      <c r="CF219" s="7">
        <v>0</v>
      </c>
      <c r="CG219" s="7">
        <v>0</v>
      </c>
    </row>
    <row r="220" spans="1:85" s="7" customFormat="1" ht="14.25" x14ac:dyDescent="0.2">
      <c r="B220" s="13" t="s">
        <v>110</v>
      </c>
      <c r="C220" s="25">
        <f>C219+C216+C209+C204+C196+C193</f>
        <v>2845</v>
      </c>
      <c r="D220" s="18">
        <v>98.04</v>
      </c>
      <c r="E220" s="18">
        <v>58.42</v>
      </c>
      <c r="F220" s="18">
        <v>75.400000000000006</v>
      </c>
      <c r="G220" s="18">
        <v>23.59</v>
      </c>
      <c r="H220" s="18">
        <v>395.58</v>
      </c>
      <c r="I220" s="18">
        <v>2722.01</v>
      </c>
      <c r="J220" s="19">
        <v>33.67</v>
      </c>
      <c r="K220" s="19">
        <v>12.32</v>
      </c>
      <c r="L220" s="19">
        <v>5.71</v>
      </c>
      <c r="M220" s="19">
        <v>0</v>
      </c>
      <c r="N220" s="19">
        <v>150.97999999999999</v>
      </c>
      <c r="O220" s="19">
        <v>244.61</v>
      </c>
      <c r="P220" s="19">
        <v>25.16</v>
      </c>
      <c r="Q220" s="19">
        <v>0</v>
      </c>
      <c r="R220" s="19">
        <v>0</v>
      </c>
      <c r="S220" s="19">
        <v>8.1</v>
      </c>
      <c r="T220" s="19">
        <v>25.58</v>
      </c>
      <c r="U220" s="19">
        <v>3537.76</v>
      </c>
      <c r="V220" s="19">
        <v>3932.33</v>
      </c>
      <c r="W220" s="19">
        <v>2.72</v>
      </c>
      <c r="X220" s="19">
        <v>18.739999999999998</v>
      </c>
      <c r="Y220" s="19">
        <v>44.21</v>
      </c>
      <c r="Z220" s="19">
        <v>103.35</v>
      </c>
      <c r="AA220" s="7">
        <v>0.4</v>
      </c>
      <c r="AB220" s="7">
        <v>0</v>
      </c>
      <c r="AC220" s="7">
        <v>0</v>
      </c>
      <c r="AD220" s="7">
        <v>5658.05</v>
      </c>
      <c r="AE220" s="7">
        <v>3272.61</v>
      </c>
      <c r="AF220" s="7">
        <v>1564.22</v>
      </c>
      <c r="AG220" s="7">
        <v>2540.69</v>
      </c>
      <c r="AH220" s="7">
        <v>888.5</v>
      </c>
      <c r="AI220" s="7">
        <v>3778.34</v>
      </c>
      <c r="AJ220" s="7">
        <v>3275.01</v>
      </c>
      <c r="AK220" s="7">
        <v>5170.99</v>
      </c>
      <c r="AL220" s="7">
        <v>5874.13</v>
      </c>
      <c r="AM220" s="7">
        <v>1893.65</v>
      </c>
      <c r="AN220" s="7">
        <v>3268.72</v>
      </c>
      <c r="AO220" s="7">
        <v>17013.400000000001</v>
      </c>
      <c r="AP220" s="7">
        <v>938.25</v>
      </c>
      <c r="AQ220" s="7">
        <v>4833.59</v>
      </c>
      <c r="AR220" s="7">
        <v>3467.87</v>
      </c>
      <c r="AS220" s="7">
        <v>2396.88</v>
      </c>
      <c r="AT220" s="7">
        <v>1252.1300000000001</v>
      </c>
      <c r="AU220" s="7">
        <v>3.75</v>
      </c>
      <c r="AV220" s="7">
        <v>2.99</v>
      </c>
      <c r="AW220" s="7">
        <v>1.93</v>
      </c>
      <c r="AX220" s="7">
        <v>4.43</v>
      </c>
      <c r="AY220" s="7">
        <v>2.02</v>
      </c>
      <c r="AZ220" s="7">
        <v>12.82</v>
      </c>
      <c r="BA220" s="7">
        <v>1.02</v>
      </c>
      <c r="BB220" s="7">
        <v>38.630000000000003</v>
      </c>
      <c r="BC220" s="7">
        <v>0.51</v>
      </c>
      <c r="BD220" s="7">
        <v>27.53</v>
      </c>
      <c r="BE220" s="7">
        <v>2.3199999999999998</v>
      </c>
      <c r="BF220" s="7">
        <v>0.74</v>
      </c>
      <c r="BG220" s="7">
        <v>0</v>
      </c>
      <c r="BH220" s="7">
        <v>0.45</v>
      </c>
      <c r="BI220" s="7">
        <v>3.37</v>
      </c>
      <c r="BJ220" s="7">
        <v>78.53</v>
      </c>
      <c r="BK220" s="7">
        <v>0.14000000000000001</v>
      </c>
      <c r="BL220" s="7">
        <v>0</v>
      </c>
      <c r="BM220" s="7">
        <v>30.07</v>
      </c>
      <c r="BN220" s="7">
        <v>0.95</v>
      </c>
      <c r="BO220" s="7">
        <v>1.1299999999999999</v>
      </c>
      <c r="BP220" s="7">
        <v>0</v>
      </c>
      <c r="BQ220" s="7">
        <v>0</v>
      </c>
      <c r="BR220" s="7">
        <v>0</v>
      </c>
      <c r="BS220" s="7">
        <v>2270.61</v>
      </c>
      <c r="BU220" s="7">
        <v>5608.14</v>
      </c>
      <c r="BW220" s="7">
        <v>0</v>
      </c>
      <c r="BX220" s="7">
        <v>0</v>
      </c>
      <c r="BY220" s="7">
        <v>0</v>
      </c>
      <c r="BZ220" s="7">
        <v>0</v>
      </c>
      <c r="CA220" s="7">
        <v>0</v>
      </c>
      <c r="CB220" s="7">
        <v>0</v>
      </c>
      <c r="CC220" s="7">
        <v>0</v>
      </c>
      <c r="CD220" s="7">
        <v>0</v>
      </c>
      <c r="CE220" s="7">
        <v>0</v>
      </c>
      <c r="CF220" s="7">
        <v>77.260000000000005</v>
      </c>
      <c r="CG220" s="7">
        <v>6.39</v>
      </c>
    </row>
    <row r="221" spans="1:85" s="4" customFormat="1" ht="15" x14ac:dyDescent="0.25">
      <c r="B221" s="12" t="s">
        <v>160</v>
      </c>
      <c r="C221" s="29"/>
      <c r="D221" s="17"/>
      <c r="E221" s="17"/>
      <c r="F221" s="17"/>
      <c r="G221" s="17"/>
      <c r="H221" s="17"/>
      <c r="I221" s="1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85" s="4" customFormat="1" ht="15" x14ac:dyDescent="0.25">
      <c r="B222" s="12" t="s">
        <v>78</v>
      </c>
      <c r="C222" s="29"/>
      <c r="D222" s="17"/>
      <c r="E222" s="17"/>
      <c r="F222" s="17"/>
      <c r="G222" s="17"/>
      <c r="H222" s="17"/>
      <c r="I222" s="1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85" s="4" customFormat="1" ht="15" x14ac:dyDescent="0.25">
      <c r="A223" s="4" t="str">
        <f>"9/5"</f>
        <v>9/5</v>
      </c>
      <c r="B223" s="6" t="s">
        <v>138</v>
      </c>
      <c r="C223" s="29" t="str">
        <f>"100"</f>
        <v>100</v>
      </c>
      <c r="D223" s="17">
        <v>16.899999999999999</v>
      </c>
      <c r="E223" s="17">
        <v>16.260000000000002</v>
      </c>
      <c r="F223" s="17">
        <v>9.6</v>
      </c>
      <c r="G223" s="17">
        <v>1.01</v>
      </c>
      <c r="H223" s="17">
        <v>13.2</v>
      </c>
      <c r="I223" s="17">
        <v>209.23245750000001</v>
      </c>
      <c r="J223" s="1">
        <v>5.28</v>
      </c>
      <c r="K223" s="1">
        <v>0.65</v>
      </c>
      <c r="L223" s="1">
        <v>0</v>
      </c>
      <c r="M223" s="1">
        <v>0</v>
      </c>
      <c r="N223" s="1">
        <v>8.9700000000000006</v>
      </c>
      <c r="O223" s="1">
        <v>4.2300000000000004</v>
      </c>
      <c r="P223" s="1">
        <v>0.22</v>
      </c>
      <c r="Q223" s="1">
        <v>0</v>
      </c>
      <c r="R223" s="1">
        <v>0</v>
      </c>
      <c r="S223" s="1">
        <v>1.1200000000000001</v>
      </c>
      <c r="T223" s="1">
        <v>1.01</v>
      </c>
      <c r="U223" s="1">
        <v>39.64</v>
      </c>
      <c r="V223" s="1">
        <v>107.52</v>
      </c>
      <c r="W223" s="1">
        <v>0.23</v>
      </c>
      <c r="X223" s="1">
        <v>0.41</v>
      </c>
      <c r="Y223" s="1">
        <v>3.94</v>
      </c>
      <c r="Z223" s="1">
        <v>0.23</v>
      </c>
      <c r="AA223" s="4">
        <v>0</v>
      </c>
      <c r="AB223" s="4">
        <v>0</v>
      </c>
      <c r="AC223" s="4">
        <v>0</v>
      </c>
      <c r="AD223" s="4">
        <v>93.19</v>
      </c>
      <c r="AE223" s="4">
        <v>51.92</v>
      </c>
      <c r="AF223" s="4">
        <v>25.8</v>
      </c>
      <c r="AG223" s="4">
        <v>43.75</v>
      </c>
      <c r="AH223" s="4">
        <v>15.08</v>
      </c>
      <c r="AI223" s="4">
        <v>59.24</v>
      </c>
      <c r="AJ223" s="4">
        <v>47.98</v>
      </c>
      <c r="AK223" s="4">
        <v>61.59</v>
      </c>
      <c r="AL223" s="4">
        <v>70.17</v>
      </c>
      <c r="AM223" s="4">
        <v>26.76</v>
      </c>
      <c r="AN223" s="4">
        <v>38.35</v>
      </c>
      <c r="AO223" s="4">
        <v>264.97000000000003</v>
      </c>
      <c r="AP223" s="4">
        <v>0.53</v>
      </c>
      <c r="AQ223" s="4">
        <v>79.27</v>
      </c>
      <c r="AR223" s="4">
        <v>67.989999999999995</v>
      </c>
      <c r="AS223" s="4">
        <v>35.92</v>
      </c>
      <c r="AT223" s="4">
        <v>25.29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0.06</v>
      </c>
      <c r="BC223" s="4">
        <v>0</v>
      </c>
      <c r="BD223" s="4">
        <v>0.04</v>
      </c>
      <c r="BE223" s="4">
        <v>0</v>
      </c>
      <c r="BF223" s="4">
        <v>0.01</v>
      </c>
      <c r="BG223" s="4">
        <v>0</v>
      </c>
      <c r="BH223" s="4">
        <v>0</v>
      </c>
      <c r="BI223" s="4">
        <v>0</v>
      </c>
      <c r="BJ223" s="4">
        <v>0.23</v>
      </c>
      <c r="BK223" s="4">
        <v>0</v>
      </c>
      <c r="BL223" s="4">
        <v>0</v>
      </c>
      <c r="BM223" s="4">
        <v>0.56000000000000005</v>
      </c>
      <c r="BN223" s="4">
        <v>0</v>
      </c>
      <c r="BO223" s="4">
        <v>0</v>
      </c>
      <c r="BP223" s="4">
        <v>0</v>
      </c>
      <c r="BQ223" s="4">
        <v>0</v>
      </c>
      <c r="BR223" s="4">
        <v>0</v>
      </c>
      <c r="BS223" s="4">
        <v>77.709999999999994</v>
      </c>
      <c r="BU223" s="4">
        <v>60.73</v>
      </c>
      <c r="BW223" s="4">
        <v>0</v>
      </c>
      <c r="BX223" s="4">
        <v>0</v>
      </c>
      <c r="BY223" s="4">
        <v>0</v>
      </c>
      <c r="BZ223" s="4">
        <v>0</v>
      </c>
      <c r="CA223" s="4">
        <v>0</v>
      </c>
      <c r="CB223" s="4">
        <v>0</v>
      </c>
      <c r="CC223" s="4">
        <v>0</v>
      </c>
      <c r="CD223" s="4">
        <v>0</v>
      </c>
      <c r="CE223" s="4">
        <v>0</v>
      </c>
      <c r="CF223" s="4">
        <v>6.5</v>
      </c>
      <c r="CG223" s="4">
        <v>0</v>
      </c>
    </row>
    <row r="224" spans="1:85" s="4" customFormat="1" ht="15" x14ac:dyDescent="0.25">
      <c r="A224" s="4" t="str">
        <f>"18/4"</f>
        <v>18/4</v>
      </c>
      <c r="B224" s="6" t="s">
        <v>161</v>
      </c>
      <c r="C224" s="29" t="str">
        <f>"180"</f>
        <v>180</v>
      </c>
      <c r="D224" s="17">
        <v>3.75</v>
      </c>
      <c r="E224" s="17">
        <v>0.03</v>
      </c>
      <c r="F224" s="17">
        <v>2.68</v>
      </c>
      <c r="G224" s="17">
        <v>0</v>
      </c>
      <c r="H224" s="17">
        <v>25.59</v>
      </c>
      <c r="I224" s="17">
        <v>145.84816080000002</v>
      </c>
      <c r="J224" s="1">
        <v>1.77</v>
      </c>
      <c r="K224" s="1">
        <v>0.08</v>
      </c>
      <c r="L224" s="1">
        <v>1.7</v>
      </c>
      <c r="M224" s="1">
        <v>0</v>
      </c>
      <c r="N224" s="1">
        <v>3.9</v>
      </c>
      <c r="O224" s="1">
        <v>21.69</v>
      </c>
      <c r="P224" s="1">
        <v>1.51</v>
      </c>
      <c r="Q224" s="1">
        <v>0</v>
      </c>
      <c r="R224" s="1">
        <v>0</v>
      </c>
      <c r="S224" s="1">
        <v>0</v>
      </c>
      <c r="T224" s="1">
        <v>1.02</v>
      </c>
      <c r="U224" s="1">
        <v>284.83</v>
      </c>
      <c r="V224" s="1">
        <v>73.97</v>
      </c>
      <c r="W224" s="1">
        <v>0.03</v>
      </c>
      <c r="X224" s="1">
        <v>0.41</v>
      </c>
      <c r="Y224" s="1">
        <v>7.82</v>
      </c>
      <c r="Z224" s="1">
        <v>0</v>
      </c>
      <c r="AA224" s="4">
        <v>0</v>
      </c>
      <c r="AB224" s="4">
        <v>0</v>
      </c>
      <c r="AC224" s="4">
        <v>0</v>
      </c>
      <c r="AD224" s="4">
        <v>2.67</v>
      </c>
      <c r="AE224" s="4">
        <v>1.62</v>
      </c>
      <c r="AF224" s="4">
        <v>0.59</v>
      </c>
      <c r="AG224" s="4">
        <v>1.64</v>
      </c>
      <c r="AH224" s="4">
        <v>1.47</v>
      </c>
      <c r="AI224" s="4">
        <v>1.47</v>
      </c>
      <c r="AJ224" s="4">
        <v>1.31</v>
      </c>
      <c r="AK224" s="4">
        <v>0.93</v>
      </c>
      <c r="AL224" s="4">
        <v>2.3199999999999998</v>
      </c>
      <c r="AM224" s="4">
        <v>1.22</v>
      </c>
      <c r="AN224" s="4">
        <v>0.89</v>
      </c>
      <c r="AO224" s="4">
        <v>5.0199999999999996</v>
      </c>
      <c r="AP224" s="4">
        <v>1.1499999999999999</v>
      </c>
      <c r="AQ224" s="4">
        <v>1.69</v>
      </c>
      <c r="AR224" s="4">
        <v>1.91</v>
      </c>
      <c r="AS224" s="4">
        <v>1.46</v>
      </c>
      <c r="AT224" s="4">
        <v>0.37</v>
      </c>
      <c r="AU224" s="4">
        <v>0.09</v>
      </c>
      <c r="AV224" s="4">
        <v>0.04</v>
      </c>
      <c r="AW224" s="4">
        <v>0.02</v>
      </c>
      <c r="AX224" s="4">
        <v>0.05</v>
      </c>
      <c r="AY224" s="4">
        <v>0.06</v>
      </c>
      <c r="AZ224" s="4">
        <v>0.28000000000000003</v>
      </c>
      <c r="BA224" s="4">
        <v>0</v>
      </c>
      <c r="BB224" s="4">
        <v>0.74</v>
      </c>
      <c r="BC224" s="4">
        <v>0</v>
      </c>
      <c r="BD224" s="4">
        <v>0.24</v>
      </c>
      <c r="BE224" s="4">
        <v>0</v>
      </c>
      <c r="BF224" s="4">
        <v>0</v>
      </c>
      <c r="BG224" s="4">
        <v>0</v>
      </c>
      <c r="BH224" s="4">
        <v>0</v>
      </c>
      <c r="BI224" s="4">
        <v>0.08</v>
      </c>
      <c r="BJ224" s="4">
        <v>0.62</v>
      </c>
      <c r="BK224" s="4">
        <v>0</v>
      </c>
      <c r="BL224" s="4">
        <v>0</v>
      </c>
      <c r="BM224" s="4">
        <v>0.04</v>
      </c>
      <c r="BN224" s="4">
        <v>0</v>
      </c>
      <c r="BO224" s="4">
        <v>0</v>
      </c>
      <c r="BP224" s="4">
        <v>0</v>
      </c>
      <c r="BQ224" s="4">
        <v>0</v>
      </c>
      <c r="BR224" s="4">
        <v>0</v>
      </c>
      <c r="BS224" s="4">
        <v>5.95</v>
      </c>
      <c r="BU224" s="4">
        <v>10.08</v>
      </c>
      <c r="BW224" s="4">
        <v>0</v>
      </c>
      <c r="BX224" s="4">
        <v>0</v>
      </c>
      <c r="BY224" s="4">
        <v>0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3.6</v>
      </c>
      <c r="CG224" s="4">
        <v>0.72</v>
      </c>
    </row>
    <row r="225" spans="1:85" s="4" customFormat="1" ht="15" x14ac:dyDescent="0.25">
      <c r="A225" s="4" t="str">
        <f>"9/13"</f>
        <v>9/13</v>
      </c>
      <c r="B225" s="6" t="s">
        <v>80</v>
      </c>
      <c r="C225" s="29" t="str">
        <f>"10"</f>
        <v>10</v>
      </c>
      <c r="D225" s="17">
        <v>0.08</v>
      </c>
      <c r="E225" s="17">
        <v>0.08</v>
      </c>
      <c r="F225" s="17">
        <v>7.25</v>
      </c>
      <c r="G225" s="17">
        <v>0</v>
      </c>
      <c r="H225" s="17">
        <v>0.13</v>
      </c>
      <c r="I225" s="17">
        <v>66.063999999999993</v>
      </c>
      <c r="J225" s="1">
        <v>4.71</v>
      </c>
      <c r="K225" s="1">
        <v>0.22</v>
      </c>
      <c r="L225" s="1">
        <v>0</v>
      </c>
      <c r="M225" s="1">
        <v>0</v>
      </c>
      <c r="N225" s="1">
        <v>0.13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0.14000000000000001</v>
      </c>
      <c r="U225" s="1">
        <v>1.5</v>
      </c>
      <c r="V225" s="1">
        <v>3</v>
      </c>
      <c r="W225" s="1">
        <v>0.01</v>
      </c>
      <c r="X225" s="1">
        <v>0.01</v>
      </c>
      <c r="Y225" s="1">
        <v>0.02</v>
      </c>
      <c r="Z225" s="1">
        <v>0</v>
      </c>
      <c r="AA225" s="4">
        <v>0</v>
      </c>
      <c r="AB225" s="4">
        <v>0</v>
      </c>
      <c r="AC225" s="4">
        <v>0</v>
      </c>
      <c r="AD225" s="4">
        <v>7.6</v>
      </c>
      <c r="AE225" s="4">
        <v>4.5</v>
      </c>
      <c r="AF225" s="4">
        <v>1.7</v>
      </c>
      <c r="AG225" s="4">
        <v>4.7</v>
      </c>
      <c r="AH225" s="4">
        <v>4.3</v>
      </c>
      <c r="AI225" s="4">
        <v>4.2</v>
      </c>
      <c r="AJ225" s="4">
        <v>3.6</v>
      </c>
      <c r="AK225" s="4">
        <v>2.6</v>
      </c>
      <c r="AL225" s="4">
        <v>5.7</v>
      </c>
      <c r="AM225" s="4">
        <v>3.5</v>
      </c>
      <c r="AN225" s="4">
        <v>2.4</v>
      </c>
      <c r="AO225" s="4">
        <v>14.2</v>
      </c>
      <c r="AP225" s="4">
        <v>0</v>
      </c>
      <c r="AQ225" s="4">
        <v>4.8</v>
      </c>
      <c r="AR225" s="4">
        <v>5.4</v>
      </c>
      <c r="AS225" s="4">
        <v>4.2</v>
      </c>
      <c r="AT225" s="4">
        <v>1</v>
      </c>
      <c r="AU225" s="4">
        <v>0.27</v>
      </c>
      <c r="AV225" s="4">
        <v>0.12</v>
      </c>
      <c r="AW225" s="4">
        <v>7.0000000000000007E-2</v>
      </c>
      <c r="AX225" s="4">
        <v>0.15</v>
      </c>
      <c r="AY225" s="4">
        <v>0.17</v>
      </c>
      <c r="AZ225" s="4">
        <v>0.79</v>
      </c>
      <c r="BA225" s="4">
        <v>0</v>
      </c>
      <c r="BB225" s="4">
        <v>2.21</v>
      </c>
      <c r="BC225" s="4">
        <v>0</v>
      </c>
      <c r="BD225" s="4">
        <v>0.68</v>
      </c>
      <c r="BE225" s="4">
        <v>0</v>
      </c>
      <c r="BF225" s="4">
        <v>0</v>
      </c>
      <c r="BG225" s="4">
        <v>0</v>
      </c>
      <c r="BH225" s="4">
        <v>0.15</v>
      </c>
      <c r="BI225" s="4">
        <v>0.23</v>
      </c>
      <c r="BJ225" s="4">
        <v>1.8</v>
      </c>
      <c r="BK225" s="4">
        <v>0</v>
      </c>
      <c r="BL225" s="4">
        <v>0</v>
      </c>
      <c r="BM225" s="4">
        <v>0.09</v>
      </c>
      <c r="BN225" s="4">
        <v>0.01</v>
      </c>
      <c r="BO225" s="4">
        <v>0</v>
      </c>
      <c r="BP225" s="4">
        <v>0</v>
      </c>
      <c r="BQ225" s="4">
        <v>0</v>
      </c>
      <c r="BR225" s="4">
        <v>0</v>
      </c>
      <c r="BS225" s="4">
        <v>2.5</v>
      </c>
      <c r="BU225" s="4">
        <v>45</v>
      </c>
      <c r="BW225" s="4">
        <v>0</v>
      </c>
      <c r="BX225" s="4">
        <v>0</v>
      </c>
      <c r="BY225" s="4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</row>
    <row r="226" spans="1:85" s="4" customFormat="1" ht="15" x14ac:dyDescent="0.25">
      <c r="A226" s="4" t="str">
        <f>"10/13"</f>
        <v>10/13</v>
      </c>
      <c r="B226" s="6" t="s">
        <v>81</v>
      </c>
      <c r="C226" s="29" t="str">
        <f>"15"</f>
        <v>15</v>
      </c>
      <c r="D226" s="17">
        <v>3.95</v>
      </c>
      <c r="E226" s="17">
        <v>3.95</v>
      </c>
      <c r="F226" s="17">
        <v>3.99</v>
      </c>
      <c r="G226" s="17">
        <v>0</v>
      </c>
      <c r="H226" s="17">
        <v>0</v>
      </c>
      <c r="I226" s="17">
        <v>52.59</v>
      </c>
      <c r="J226" s="1">
        <v>2.2999999999999998</v>
      </c>
      <c r="K226" s="1">
        <v>0</v>
      </c>
      <c r="L226" s="1">
        <v>2.2999999999999998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0.3</v>
      </c>
      <c r="T226" s="1">
        <v>0.65</v>
      </c>
      <c r="U226" s="1">
        <v>0</v>
      </c>
      <c r="V226" s="1">
        <v>15</v>
      </c>
      <c r="W226" s="1">
        <v>0.06</v>
      </c>
      <c r="X226" s="1">
        <v>0.03</v>
      </c>
      <c r="Y226" s="1">
        <v>1.02</v>
      </c>
      <c r="Z226" s="1">
        <v>0.11</v>
      </c>
      <c r="AA226" s="4">
        <v>0</v>
      </c>
      <c r="AB226" s="4">
        <v>0</v>
      </c>
      <c r="AC226" s="4">
        <v>0</v>
      </c>
      <c r="AD226" s="4">
        <v>345</v>
      </c>
      <c r="AE226" s="4">
        <v>237</v>
      </c>
      <c r="AF226" s="4">
        <v>84</v>
      </c>
      <c r="AG226" s="4">
        <v>142.5</v>
      </c>
      <c r="AH226" s="4">
        <v>105</v>
      </c>
      <c r="AI226" s="4">
        <v>201</v>
      </c>
      <c r="AJ226" s="4">
        <v>114</v>
      </c>
      <c r="AK226" s="4">
        <v>130.5</v>
      </c>
      <c r="AL226" s="4">
        <v>234</v>
      </c>
      <c r="AM226" s="4">
        <v>105</v>
      </c>
      <c r="AN226" s="4">
        <v>76.5</v>
      </c>
      <c r="AO226" s="4">
        <v>775.5</v>
      </c>
      <c r="AP226" s="4">
        <v>0</v>
      </c>
      <c r="AQ226" s="4">
        <v>409.5</v>
      </c>
      <c r="AR226" s="4">
        <v>193.5</v>
      </c>
      <c r="AS226" s="4">
        <v>208.5</v>
      </c>
      <c r="AT226" s="4">
        <v>32.25</v>
      </c>
      <c r="AU226" s="4">
        <v>0</v>
      </c>
      <c r="AV226" s="4">
        <v>0.02</v>
      </c>
      <c r="AW226" s="4">
        <v>0.06</v>
      </c>
      <c r="AX226" s="4">
        <v>0.16</v>
      </c>
      <c r="AY226" s="4">
        <v>0.19</v>
      </c>
      <c r="AZ226" s="4">
        <v>0.5</v>
      </c>
      <c r="BA226" s="4">
        <v>0.06</v>
      </c>
      <c r="BB226" s="4">
        <v>1.05</v>
      </c>
      <c r="BC226" s="4">
        <v>0.02</v>
      </c>
      <c r="BD226" s="4">
        <v>0.24</v>
      </c>
      <c r="BE226" s="4">
        <v>0.02</v>
      </c>
      <c r="BF226" s="4">
        <v>0</v>
      </c>
      <c r="BG226" s="4">
        <v>0</v>
      </c>
      <c r="BH226" s="4">
        <v>0</v>
      </c>
      <c r="BI226" s="4">
        <v>0.1</v>
      </c>
      <c r="BJ226" s="4">
        <v>0.78</v>
      </c>
      <c r="BK226" s="4">
        <v>0</v>
      </c>
      <c r="BL226" s="4">
        <v>0</v>
      </c>
      <c r="BM226" s="4">
        <v>0.1</v>
      </c>
      <c r="BN226" s="4">
        <v>0</v>
      </c>
      <c r="BO226" s="4">
        <v>0</v>
      </c>
      <c r="BP226" s="4">
        <v>0</v>
      </c>
      <c r="BQ226" s="4">
        <v>0</v>
      </c>
      <c r="BR226" s="4">
        <v>0</v>
      </c>
      <c r="BS226" s="4">
        <v>6.12</v>
      </c>
      <c r="BU226" s="4">
        <v>35.75</v>
      </c>
      <c r="BW226" s="4">
        <v>0</v>
      </c>
      <c r="BX226" s="4">
        <v>0</v>
      </c>
      <c r="BY226" s="4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</row>
    <row r="227" spans="1:85" s="4" customFormat="1" ht="15" x14ac:dyDescent="0.25">
      <c r="A227" s="4" t="str">
        <f>"-"</f>
        <v>-</v>
      </c>
      <c r="B227" s="6" t="s">
        <v>83</v>
      </c>
      <c r="C227" s="29" t="str">
        <f>"100"</f>
        <v>100</v>
      </c>
      <c r="D227" s="17">
        <v>6.61</v>
      </c>
      <c r="E227" s="17">
        <v>0</v>
      </c>
      <c r="F227" s="17">
        <v>0.66</v>
      </c>
      <c r="G227" s="17">
        <v>0.66</v>
      </c>
      <c r="H227" s="17">
        <v>46.7</v>
      </c>
      <c r="I227" s="17">
        <v>224.80099999999999</v>
      </c>
      <c r="J227" s="1">
        <v>0.2</v>
      </c>
      <c r="K227" s="1">
        <v>0</v>
      </c>
      <c r="L227" s="1">
        <v>0</v>
      </c>
      <c r="M227" s="1">
        <v>0</v>
      </c>
      <c r="N227" s="1">
        <v>1.1000000000000001</v>
      </c>
      <c r="O227" s="1">
        <v>45.6</v>
      </c>
      <c r="P227" s="1">
        <v>0.2</v>
      </c>
      <c r="Q227" s="1">
        <v>0</v>
      </c>
      <c r="R227" s="1">
        <v>0</v>
      </c>
      <c r="S227" s="1">
        <v>0.3</v>
      </c>
      <c r="T227" s="1">
        <v>1.8</v>
      </c>
      <c r="U227" s="1">
        <v>245.7</v>
      </c>
      <c r="V227" s="1">
        <v>82.46</v>
      </c>
      <c r="W227" s="1">
        <v>0.05</v>
      </c>
      <c r="X227" s="1">
        <v>1.36</v>
      </c>
      <c r="Y227" s="1">
        <v>3.1</v>
      </c>
      <c r="Z227" s="1">
        <v>0</v>
      </c>
      <c r="AA227" s="4">
        <v>0</v>
      </c>
      <c r="AB227" s="4">
        <v>0</v>
      </c>
      <c r="AC227" s="4">
        <v>0</v>
      </c>
      <c r="AD227" s="4">
        <v>508.95</v>
      </c>
      <c r="AE227" s="4">
        <v>168.78</v>
      </c>
      <c r="AF227" s="4">
        <v>100.05</v>
      </c>
      <c r="AG227" s="4">
        <v>200.1</v>
      </c>
      <c r="AH227" s="4">
        <v>75.69</v>
      </c>
      <c r="AI227" s="4">
        <v>361.92</v>
      </c>
      <c r="AJ227" s="4">
        <v>224.46</v>
      </c>
      <c r="AK227" s="4">
        <v>313.2</v>
      </c>
      <c r="AL227" s="4">
        <v>258.39</v>
      </c>
      <c r="AM227" s="4">
        <v>135.72</v>
      </c>
      <c r="AN227" s="4">
        <v>240.12</v>
      </c>
      <c r="AO227" s="4">
        <v>2007.96</v>
      </c>
      <c r="AP227" s="4">
        <v>234.9</v>
      </c>
      <c r="AQ227" s="4">
        <v>654.24</v>
      </c>
      <c r="AR227" s="4">
        <v>284.49</v>
      </c>
      <c r="AS227" s="4">
        <v>188.79</v>
      </c>
      <c r="AT227" s="4">
        <v>149.63999999999999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0.14000000000000001</v>
      </c>
      <c r="BB227" s="4">
        <v>0.08</v>
      </c>
      <c r="BC227" s="4">
        <v>7.0000000000000007E-2</v>
      </c>
      <c r="BD227" s="4">
        <v>0.01</v>
      </c>
      <c r="BE227" s="4">
        <v>0</v>
      </c>
      <c r="BF227" s="4">
        <v>0</v>
      </c>
      <c r="BG227" s="4">
        <v>0</v>
      </c>
      <c r="BH227" s="4">
        <v>0</v>
      </c>
      <c r="BI227" s="4">
        <v>0.01</v>
      </c>
      <c r="BJ227" s="4">
        <v>7.0000000000000007E-2</v>
      </c>
      <c r="BK227" s="4">
        <v>0</v>
      </c>
      <c r="BL227" s="4">
        <v>0</v>
      </c>
      <c r="BM227" s="4">
        <v>0.28000000000000003</v>
      </c>
      <c r="BN227" s="4">
        <v>0.01</v>
      </c>
      <c r="BO227" s="4">
        <v>0</v>
      </c>
      <c r="BP227" s="4">
        <v>0</v>
      </c>
      <c r="BQ227" s="4">
        <v>0</v>
      </c>
      <c r="BR227" s="4">
        <v>0</v>
      </c>
      <c r="BS227" s="4">
        <v>39.1</v>
      </c>
      <c r="BU227" s="4">
        <v>0</v>
      </c>
      <c r="BW227" s="4">
        <v>0</v>
      </c>
      <c r="BX227" s="4">
        <v>0</v>
      </c>
      <c r="BY227" s="4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</row>
    <row r="228" spans="1:85" s="4" customFormat="1" ht="15" x14ac:dyDescent="0.25">
      <c r="A228" s="4" t="str">
        <f>"18/10"</f>
        <v>18/10</v>
      </c>
      <c r="B228" s="6" t="s">
        <v>115</v>
      </c>
      <c r="C228" s="29" t="str">
        <f>"200"</f>
        <v>200</v>
      </c>
      <c r="D228" s="17">
        <v>3.64</v>
      </c>
      <c r="E228" s="17">
        <v>2.9</v>
      </c>
      <c r="F228" s="17">
        <v>3.34</v>
      </c>
      <c r="G228" s="17">
        <v>0.6</v>
      </c>
      <c r="H228" s="17">
        <v>22.81</v>
      </c>
      <c r="I228" s="17">
        <v>134.767248</v>
      </c>
      <c r="J228" s="1">
        <v>2.36</v>
      </c>
      <c r="K228" s="1">
        <v>0</v>
      </c>
      <c r="L228" s="1">
        <v>2.36</v>
      </c>
      <c r="M228" s="1">
        <v>0</v>
      </c>
      <c r="N228" s="1">
        <v>22.51</v>
      </c>
      <c r="O228" s="1">
        <v>0.3</v>
      </c>
      <c r="P228" s="1">
        <v>1.28</v>
      </c>
      <c r="Q228" s="1">
        <v>0</v>
      </c>
      <c r="R228" s="1">
        <v>0</v>
      </c>
      <c r="S228" s="1">
        <v>0.26</v>
      </c>
      <c r="T228" s="1">
        <v>0.97</v>
      </c>
      <c r="U228" s="1">
        <v>50.2</v>
      </c>
      <c r="V228" s="1">
        <v>182.12</v>
      </c>
      <c r="W228" s="1">
        <v>0.13</v>
      </c>
      <c r="X228" s="1">
        <v>0.14000000000000001</v>
      </c>
      <c r="Y228" s="1">
        <v>1.07</v>
      </c>
      <c r="Z228" s="1">
        <v>0.52</v>
      </c>
      <c r="AA228" s="4">
        <v>0</v>
      </c>
      <c r="AB228" s="4">
        <v>0</v>
      </c>
      <c r="AC228" s="4">
        <v>0</v>
      </c>
      <c r="AD228" s="4">
        <v>1201.32</v>
      </c>
      <c r="AE228" s="4">
        <v>444.62</v>
      </c>
      <c r="AF228" s="4">
        <v>446.5</v>
      </c>
      <c r="AG228" s="4">
        <v>449.32</v>
      </c>
      <c r="AH228" s="4">
        <v>124.08</v>
      </c>
      <c r="AI228" s="4">
        <v>934.36</v>
      </c>
      <c r="AJ228" s="4">
        <v>695.6</v>
      </c>
      <c r="AK228" s="4">
        <v>2063.3000000000002</v>
      </c>
      <c r="AL228" s="4">
        <v>1848.04</v>
      </c>
      <c r="AM228" s="4">
        <v>453.08</v>
      </c>
      <c r="AN228" s="4">
        <v>1010.5</v>
      </c>
      <c r="AO228" s="4">
        <v>3902.88</v>
      </c>
      <c r="AP228" s="4">
        <v>0</v>
      </c>
      <c r="AQ228" s="4">
        <v>865.74</v>
      </c>
      <c r="AR228" s="4">
        <v>713.46</v>
      </c>
      <c r="AS228" s="4">
        <v>517.94000000000005</v>
      </c>
      <c r="AT228" s="4">
        <v>203.98</v>
      </c>
      <c r="AU228" s="4">
        <v>0.89</v>
      </c>
      <c r="AV228" s="4">
        <v>1.38</v>
      </c>
      <c r="AW228" s="4">
        <v>1.06</v>
      </c>
      <c r="AX228" s="4">
        <v>2.6</v>
      </c>
      <c r="AY228" s="4">
        <v>0</v>
      </c>
      <c r="AZ228" s="4">
        <v>0.26</v>
      </c>
      <c r="BA228" s="4">
        <v>0</v>
      </c>
      <c r="BB228" s="4">
        <v>3.17</v>
      </c>
      <c r="BC228" s="4">
        <v>0</v>
      </c>
      <c r="BD228" s="4">
        <v>0.97</v>
      </c>
      <c r="BE228" s="4">
        <v>0.81</v>
      </c>
      <c r="BF228" s="4">
        <v>0.62</v>
      </c>
      <c r="BG228" s="4">
        <v>0</v>
      </c>
      <c r="BH228" s="4">
        <v>0</v>
      </c>
      <c r="BI228" s="4">
        <v>0.26</v>
      </c>
      <c r="BJ228" s="4">
        <v>32.03</v>
      </c>
      <c r="BK228" s="4">
        <v>0</v>
      </c>
      <c r="BL228" s="4">
        <v>0</v>
      </c>
      <c r="BM228" s="4">
        <v>12.5</v>
      </c>
      <c r="BN228" s="4">
        <v>0.26</v>
      </c>
      <c r="BO228" s="4">
        <v>0.08</v>
      </c>
      <c r="BP228" s="4">
        <v>0</v>
      </c>
      <c r="BQ228" s="4">
        <v>0</v>
      </c>
      <c r="BR228" s="4">
        <v>0</v>
      </c>
      <c r="BS228" s="4">
        <v>198.62</v>
      </c>
      <c r="BU228" s="4">
        <v>13.44</v>
      </c>
      <c r="BW228" s="4">
        <v>0</v>
      </c>
      <c r="BX228" s="4">
        <v>0</v>
      </c>
      <c r="BY228" s="4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20</v>
      </c>
      <c r="CG228" s="4">
        <v>0</v>
      </c>
    </row>
    <row r="229" spans="1:85" s="7" customFormat="1" ht="14.25" x14ac:dyDescent="0.2">
      <c r="B229" s="13" t="s">
        <v>85</v>
      </c>
      <c r="C229" s="25">
        <f>C228+C226+C227+C225+C224+C223</f>
        <v>605</v>
      </c>
      <c r="D229" s="18">
        <v>34.92</v>
      </c>
      <c r="E229" s="18">
        <v>23.22</v>
      </c>
      <c r="F229" s="18">
        <v>27.52</v>
      </c>
      <c r="G229" s="18">
        <v>2.27</v>
      </c>
      <c r="H229" s="18">
        <v>108.44</v>
      </c>
      <c r="I229" s="18">
        <v>833.3</v>
      </c>
      <c r="J229" s="19">
        <v>16.61</v>
      </c>
      <c r="K229" s="19">
        <v>0.95</v>
      </c>
      <c r="L229" s="19">
        <v>6.35</v>
      </c>
      <c r="M229" s="19">
        <v>0</v>
      </c>
      <c r="N229" s="19">
        <v>36.619999999999997</v>
      </c>
      <c r="O229" s="19">
        <v>71.819999999999993</v>
      </c>
      <c r="P229" s="19">
        <v>3.21</v>
      </c>
      <c r="Q229" s="19">
        <v>0</v>
      </c>
      <c r="R229" s="19">
        <v>0</v>
      </c>
      <c r="S229" s="19">
        <v>1.98</v>
      </c>
      <c r="T229" s="19">
        <v>5.59</v>
      </c>
      <c r="U229" s="19">
        <v>621.87</v>
      </c>
      <c r="V229" s="19">
        <v>464.07</v>
      </c>
      <c r="W229" s="19">
        <v>0.51</v>
      </c>
      <c r="X229" s="19">
        <v>2.35</v>
      </c>
      <c r="Y229" s="19">
        <v>16.97</v>
      </c>
      <c r="Z229" s="19">
        <v>0.86</v>
      </c>
      <c r="AA229" s="7">
        <v>0</v>
      </c>
      <c r="AB229" s="7">
        <v>0</v>
      </c>
      <c r="AC229" s="7">
        <v>0</v>
      </c>
      <c r="AD229" s="7">
        <v>2158.7199999999998</v>
      </c>
      <c r="AE229" s="7">
        <v>908.44</v>
      </c>
      <c r="AF229" s="7">
        <v>658.64</v>
      </c>
      <c r="AG229" s="7">
        <v>842.02</v>
      </c>
      <c r="AH229" s="7">
        <v>325.62</v>
      </c>
      <c r="AI229" s="7">
        <v>1562.19</v>
      </c>
      <c r="AJ229" s="7">
        <v>1086.94</v>
      </c>
      <c r="AK229" s="7">
        <v>2572.12</v>
      </c>
      <c r="AL229" s="7">
        <v>2418.62</v>
      </c>
      <c r="AM229" s="7">
        <v>725.28</v>
      </c>
      <c r="AN229" s="7">
        <v>1368.75</v>
      </c>
      <c r="AO229" s="7">
        <v>6970.54</v>
      </c>
      <c r="AP229" s="7">
        <v>236.58</v>
      </c>
      <c r="AQ229" s="7">
        <v>2015.24</v>
      </c>
      <c r="AR229" s="7">
        <v>1266.75</v>
      </c>
      <c r="AS229" s="7">
        <v>956.8</v>
      </c>
      <c r="AT229" s="7">
        <v>412.52</v>
      </c>
      <c r="AU229" s="7">
        <v>1.25</v>
      </c>
      <c r="AV229" s="7">
        <v>1.56</v>
      </c>
      <c r="AW229" s="7">
        <v>1.2</v>
      </c>
      <c r="AX229" s="7">
        <v>2.96</v>
      </c>
      <c r="AY229" s="7">
        <v>0.42</v>
      </c>
      <c r="AZ229" s="7">
        <v>1.84</v>
      </c>
      <c r="BA229" s="7">
        <v>0.2</v>
      </c>
      <c r="BB229" s="7">
        <v>7.3</v>
      </c>
      <c r="BC229" s="7">
        <v>0.09</v>
      </c>
      <c r="BD229" s="7">
        <v>2.17</v>
      </c>
      <c r="BE229" s="7">
        <v>0.83</v>
      </c>
      <c r="BF229" s="7">
        <v>0.62</v>
      </c>
      <c r="BG229" s="7">
        <v>0</v>
      </c>
      <c r="BH229" s="7">
        <v>0.16</v>
      </c>
      <c r="BI229" s="7">
        <v>0.69</v>
      </c>
      <c r="BJ229" s="7">
        <v>35.520000000000003</v>
      </c>
      <c r="BK229" s="7">
        <v>0</v>
      </c>
      <c r="BL229" s="7">
        <v>0</v>
      </c>
      <c r="BM229" s="7">
        <v>13.57</v>
      </c>
      <c r="BN229" s="7">
        <v>0.28999999999999998</v>
      </c>
      <c r="BO229" s="7">
        <v>0.08</v>
      </c>
      <c r="BP229" s="7">
        <v>0</v>
      </c>
      <c r="BQ229" s="7">
        <v>0</v>
      </c>
      <c r="BR229" s="7">
        <v>0</v>
      </c>
      <c r="BS229" s="7">
        <v>330</v>
      </c>
      <c r="BT229" s="7" t="e">
        <f>$I$229/#REF!*100</f>
        <v>#REF!</v>
      </c>
      <c r="BU229" s="7">
        <v>165</v>
      </c>
      <c r="BW229" s="7">
        <v>0</v>
      </c>
      <c r="BX229" s="7">
        <v>0</v>
      </c>
      <c r="BY229" s="7">
        <v>0</v>
      </c>
      <c r="BZ229" s="7">
        <v>0</v>
      </c>
      <c r="CA229" s="7">
        <v>0</v>
      </c>
      <c r="CB229" s="7">
        <v>0</v>
      </c>
      <c r="CC229" s="7">
        <v>0</v>
      </c>
      <c r="CD229" s="7">
        <v>0</v>
      </c>
      <c r="CE229" s="7">
        <v>0</v>
      </c>
      <c r="CF229" s="7">
        <v>30.1</v>
      </c>
      <c r="CG229" s="7">
        <v>0.72</v>
      </c>
    </row>
    <row r="230" spans="1:85" s="4" customFormat="1" ht="15" x14ac:dyDescent="0.25">
      <c r="B230" s="12" t="s">
        <v>86</v>
      </c>
      <c r="C230" s="29"/>
      <c r="D230" s="17"/>
      <c r="E230" s="17"/>
      <c r="F230" s="17"/>
      <c r="G230" s="17"/>
      <c r="H230" s="17"/>
      <c r="I230" s="1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85" s="4" customFormat="1" ht="15" x14ac:dyDescent="0.25">
      <c r="A231" s="4" t="str">
        <f>"-"</f>
        <v>-</v>
      </c>
      <c r="B231" s="6" t="s">
        <v>87</v>
      </c>
      <c r="C231" s="29" t="str">
        <f>"200"</f>
        <v>200</v>
      </c>
      <c r="D231" s="17">
        <v>1</v>
      </c>
      <c r="E231" s="17">
        <v>0</v>
      </c>
      <c r="F231" s="17">
        <v>0.2</v>
      </c>
      <c r="G231" s="17">
        <v>0</v>
      </c>
      <c r="H231" s="17">
        <v>20.2</v>
      </c>
      <c r="I231" s="17">
        <v>86.47999999999999</v>
      </c>
      <c r="J231" s="1">
        <v>0</v>
      </c>
      <c r="K231" s="1">
        <v>0</v>
      </c>
      <c r="L231" s="1">
        <v>0</v>
      </c>
      <c r="M231" s="1">
        <v>0</v>
      </c>
      <c r="N231" s="1">
        <v>19.8</v>
      </c>
      <c r="O231" s="1">
        <v>0.4</v>
      </c>
      <c r="P231" s="1">
        <v>0.4</v>
      </c>
      <c r="Q231" s="1">
        <v>0</v>
      </c>
      <c r="R231" s="1">
        <v>0</v>
      </c>
      <c r="S231" s="1">
        <v>1</v>
      </c>
      <c r="T231" s="1">
        <v>0.6</v>
      </c>
      <c r="U231" s="1">
        <v>52</v>
      </c>
      <c r="V231" s="1">
        <v>240</v>
      </c>
      <c r="W231" s="1">
        <v>0.02</v>
      </c>
      <c r="X231" s="1">
        <v>0.2</v>
      </c>
      <c r="Y231" s="1">
        <v>0.4</v>
      </c>
      <c r="Z231" s="1">
        <v>4</v>
      </c>
      <c r="AA231" s="4">
        <v>0.4</v>
      </c>
      <c r="AB231" s="4">
        <v>0</v>
      </c>
      <c r="AC231" s="4">
        <v>0</v>
      </c>
      <c r="AD231" s="4">
        <v>28</v>
      </c>
      <c r="AE231" s="4">
        <v>28</v>
      </c>
      <c r="AF231" s="4">
        <v>4</v>
      </c>
      <c r="AG231" s="4">
        <v>16</v>
      </c>
      <c r="AH231" s="4">
        <v>4</v>
      </c>
      <c r="AI231" s="4">
        <v>14</v>
      </c>
      <c r="AJ231" s="4">
        <v>26</v>
      </c>
      <c r="AK231" s="4">
        <v>16</v>
      </c>
      <c r="AL231" s="4">
        <v>116</v>
      </c>
      <c r="AM231" s="4">
        <v>10</v>
      </c>
      <c r="AN231" s="4">
        <v>22</v>
      </c>
      <c r="AO231" s="4">
        <v>64</v>
      </c>
      <c r="AP231" s="4">
        <v>340</v>
      </c>
      <c r="AQ231" s="4">
        <v>20</v>
      </c>
      <c r="AR231" s="4">
        <v>24</v>
      </c>
      <c r="AS231" s="4">
        <v>10</v>
      </c>
      <c r="AT231" s="4">
        <v>8</v>
      </c>
      <c r="AU231" s="4">
        <v>2.06</v>
      </c>
      <c r="AV231" s="4">
        <v>1.22</v>
      </c>
      <c r="AW231" s="4">
        <v>0.62</v>
      </c>
      <c r="AX231" s="4">
        <v>1.22</v>
      </c>
      <c r="AY231" s="4">
        <v>1.32</v>
      </c>
      <c r="AZ231" s="4">
        <v>9.2200000000000006</v>
      </c>
      <c r="BA231" s="4">
        <v>0.7</v>
      </c>
      <c r="BB231" s="4">
        <v>11.44</v>
      </c>
      <c r="BC231" s="4">
        <v>0.36</v>
      </c>
      <c r="BD231" s="4">
        <v>6.3</v>
      </c>
      <c r="BE231" s="4">
        <v>0.6</v>
      </c>
      <c r="BF231" s="4">
        <v>0</v>
      </c>
      <c r="BG231" s="4">
        <v>0</v>
      </c>
      <c r="BH231" s="4">
        <v>0</v>
      </c>
      <c r="BI231" s="4">
        <v>1.64</v>
      </c>
      <c r="BJ231" s="4">
        <v>14.04</v>
      </c>
      <c r="BK231" s="4">
        <v>0.14000000000000001</v>
      </c>
      <c r="BL231" s="4">
        <v>0</v>
      </c>
      <c r="BM231" s="4">
        <v>1.26</v>
      </c>
      <c r="BN231" s="4">
        <v>0.54</v>
      </c>
      <c r="BO231" s="4">
        <v>1.02</v>
      </c>
      <c r="BP231" s="4">
        <v>0</v>
      </c>
      <c r="BQ231" s="4">
        <v>0</v>
      </c>
      <c r="BR231" s="4">
        <v>0</v>
      </c>
      <c r="BS231" s="4">
        <v>176.2</v>
      </c>
      <c r="BU231" s="4">
        <v>0</v>
      </c>
      <c r="BW231" s="4">
        <v>0</v>
      </c>
      <c r="BX231" s="4">
        <v>0</v>
      </c>
      <c r="BY231" s="4">
        <v>0</v>
      </c>
      <c r="BZ231" s="4">
        <v>0</v>
      </c>
      <c r="CA231" s="4">
        <v>0</v>
      </c>
      <c r="CB231" s="4">
        <v>0</v>
      </c>
      <c r="CC231" s="4">
        <v>0</v>
      </c>
      <c r="CD231" s="4">
        <v>0</v>
      </c>
      <c r="CE231" s="4">
        <v>0</v>
      </c>
      <c r="CF231" s="4">
        <v>0</v>
      </c>
      <c r="CG231" s="4">
        <v>0</v>
      </c>
    </row>
    <row r="232" spans="1:85" s="7" customFormat="1" ht="14.25" x14ac:dyDescent="0.2">
      <c r="B232" s="13" t="s">
        <v>88</v>
      </c>
      <c r="C232" s="25" t="str">
        <f>C231</f>
        <v>200</v>
      </c>
      <c r="D232" s="18">
        <v>1</v>
      </c>
      <c r="E232" s="18">
        <v>0</v>
      </c>
      <c r="F232" s="18">
        <v>0.2</v>
      </c>
      <c r="G232" s="18">
        <v>0</v>
      </c>
      <c r="H232" s="18">
        <v>20.2</v>
      </c>
      <c r="I232" s="18">
        <v>86.48</v>
      </c>
      <c r="J232" s="19">
        <v>0</v>
      </c>
      <c r="K232" s="19">
        <v>0</v>
      </c>
      <c r="L232" s="19">
        <v>0</v>
      </c>
      <c r="M232" s="19">
        <v>0</v>
      </c>
      <c r="N232" s="19">
        <v>19.8</v>
      </c>
      <c r="O232" s="19">
        <v>0.4</v>
      </c>
      <c r="P232" s="19">
        <v>0.4</v>
      </c>
      <c r="Q232" s="19">
        <v>0</v>
      </c>
      <c r="R232" s="19">
        <v>0</v>
      </c>
      <c r="S232" s="19">
        <v>1</v>
      </c>
      <c r="T232" s="19">
        <v>0.6</v>
      </c>
      <c r="U232" s="19">
        <v>52</v>
      </c>
      <c r="V232" s="19">
        <v>240</v>
      </c>
      <c r="W232" s="19">
        <v>0.02</v>
      </c>
      <c r="X232" s="19">
        <v>0.2</v>
      </c>
      <c r="Y232" s="19">
        <v>0.4</v>
      </c>
      <c r="Z232" s="19">
        <v>4</v>
      </c>
      <c r="AA232" s="7">
        <v>0.4</v>
      </c>
      <c r="AB232" s="7">
        <v>0</v>
      </c>
      <c r="AC232" s="7">
        <v>0</v>
      </c>
      <c r="AD232" s="7">
        <v>28</v>
      </c>
      <c r="AE232" s="7">
        <v>28</v>
      </c>
      <c r="AF232" s="7">
        <v>4</v>
      </c>
      <c r="AG232" s="7">
        <v>16</v>
      </c>
      <c r="AH232" s="7">
        <v>4</v>
      </c>
      <c r="AI232" s="7">
        <v>14</v>
      </c>
      <c r="AJ232" s="7">
        <v>26</v>
      </c>
      <c r="AK232" s="7">
        <v>16</v>
      </c>
      <c r="AL232" s="7">
        <v>116</v>
      </c>
      <c r="AM232" s="7">
        <v>10</v>
      </c>
      <c r="AN232" s="7">
        <v>22</v>
      </c>
      <c r="AO232" s="7">
        <v>64</v>
      </c>
      <c r="AP232" s="7">
        <v>340</v>
      </c>
      <c r="AQ232" s="7">
        <v>20</v>
      </c>
      <c r="AR232" s="7">
        <v>24</v>
      </c>
      <c r="AS232" s="7">
        <v>10</v>
      </c>
      <c r="AT232" s="7">
        <v>8</v>
      </c>
      <c r="AU232" s="7">
        <v>2.06</v>
      </c>
      <c r="AV232" s="7">
        <v>1.22</v>
      </c>
      <c r="AW232" s="7">
        <v>0.62</v>
      </c>
      <c r="AX232" s="7">
        <v>1.22</v>
      </c>
      <c r="AY232" s="7">
        <v>1.32</v>
      </c>
      <c r="AZ232" s="7">
        <v>9.2200000000000006</v>
      </c>
      <c r="BA232" s="7">
        <v>0.7</v>
      </c>
      <c r="BB232" s="7">
        <v>11.44</v>
      </c>
      <c r="BC232" s="7">
        <v>0.36</v>
      </c>
      <c r="BD232" s="7">
        <v>6.3</v>
      </c>
      <c r="BE232" s="7">
        <v>0.6</v>
      </c>
      <c r="BF232" s="7">
        <v>0</v>
      </c>
      <c r="BG232" s="7">
        <v>0</v>
      </c>
      <c r="BH232" s="7">
        <v>0</v>
      </c>
      <c r="BI232" s="7">
        <v>1.64</v>
      </c>
      <c r="BJ232" s="7">
        <v>14.04</v>
      </c>
      <c r="BK232" s="7">
        <v>0.14000000000000001</v>
      </c>
      <c r="BL232" s="7">
        <v>0</v>
      </c>
      <c r="BM232" s="7">
        <v>1.26</v>
      </c>
      <c r="BN232" s="7">
        <v>0.54</v>
      </c>
      <c r="BO232" s="7">
        <v>1.02</v>
      </c>
      <c r="BP232" s="7">
        <v>0</v>
      </c>
      <c r="BQ232" s="7">
        <v>0</v>
      </c>
      <c r="BR232" s="7">
        <v>0</v>
      </c>
      <c r="BS232" s="7">
        <v>176.2</v>
      </c>
      <c r="BT232" s="7" t="e">
        <f>$I$232/#REF!*100</f>
        <v>#REF!</v>
      </c>
      <c r="BU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7">
        <v>0</v>
      </c>
      <c r="CD232" s="7">
        <v>0</v>
      </c>
      <c r="CE232" s="7">
        <v>0</v>
      </c>
      <c r="CF232" s="7">
        <v>0</v>
      </c>
      <c r="CG232" s="7">
        <v>0</v>
      </c>
    </row>
    <row r="233" spans="1:85" s="4" customFormat="1" ht="15" x14ac:dyDescent="0.25">
      <c r="B233" s="12" t="s">
        <v>89</v>
      </c>
      <c r="C233" s="29"/>
      <c r="D233" s="17"/>
      <c r="E233" s="17"/>
      <c r="F233" s="17"/>
      <c r="G233" s="17"/>
      <c r="H233" s="17"/>
      <c r="I233" s="1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85" s="4" customFormat="1" ht="15" x14ac:dyDescent="0.25">
      <c r="A234" s="4" t="str">
        <f>"13/1"</f>
        <v>13/1</v>
      </c>
      <c r="B234" s="6" t="s">
        <v>162</v>
      </c>
      <c r="C234" s="29" t="str">
        <f>"80"</f>
        <v>80</v>
      </c>
      <c r="D234" s="17">
        <v>0.78</v>
      </c>
      <c r="E234" s="17">
        <v>0</v>
      </c>
      <c r="F234" s="17">
        <v>4.04</v>
      </c>
      <c r="G234" s="17">
        <v>3.94</v>
      </c>
      <c r="H234" s="17">
        <v>1.63</v>
      </c>
      <c r="I234" s="17">
        <v>46.295592000000006</v>
      </c>
      <c r="J234" s="1">
        <v>0.5</v>
      </c>
      <c r="K234" s="1">
        <v>2.6</v>
      </c>
      <c r="L234" s="1">
        <v>0.5</v>
      </c>
      <c r="M234" s="1">
        <v>0</v>
      </c>
      <c r="N234" s="1">
        <v>1.6</v>
      </c>
      <c r="O234" s="1">
        <v>0.03</v>
      </c>
      <c r="P234" s="1">
        <v>0.27</v>
      </c>
      <c r="Q234" s="1">
        <v>0</v>
      </c>
      <c r="R234" s="1">
        <v>0</v>
      </c>
      <c r="S234" s="1">
        <v>0.03</v>
      </c>
      <c r="T234" s="1">
        <v>0.92</v>
      </c>
      <c r="U234" s="1">
        <v>254.58</v>
      </c>
      <c r="V234" s="1">
        <v>38.76</v>
      </c>
      <c r="W234" s="1">
        <v>0.01</v>
      </c>
      <c r="X234" s="1">
        <v>0.05</v>
      </c>
      <c r="Y234" s="1">
        <v>0.08</v>
      </c>
      <c r="Z234" s="1">
        <v>2.74</v>
      </c>
      <c r="AA234" s="4">
        <v>0</v>
      </c>
      <c r="AB234" s="4">
        <v>0</v>
      </c>
      <c r="AC234" s="4">
        <v>0</v>
      </c>
      <c r="AD234" s="4">
        <v>11.32</v>
      </c>
      <c r="AE234" s="4">
        <v>9.01</v>
      </c>
      <c r="AF234" s="4">
        <v>2.33</v>
      </c>
      <c r="AG234" s="4">
        <v>7.67</v>
      </c>
      <c r="AH234" s="4">
        <v>3.07</v>
      </c>
      <c r="AI234" s="4">
        <v>6.37</v>
      </c>
      <c r="AJ234" s="4">
        <v>8.65</v>
      </c>
      <c r="AK234" s="4">
        <v>13.43</v>
      </c>
      <c r="AL234" s="4">
        <v>17.23</v>
      </c>
      <c r="AM234" s="4">
        <v>4.16</v>
      </c>
      <c r="AN234" s="4">
        <v>8.7100000000000009</v>
      </c>
      <c r="AO234" s="4">
        <v>44.23</v>
      </c>
      <c r="AP234" s="4">
        <v>56.21</v>
      </c>
      <c r="AQ234" s="4">
        <v>6.62</v>
      </c>
      <c r="AR234" s="4">
        <v>9.6199999999999992</v>
      </c>
      <c r="AS234" s="4">
        <v>7.45</v>
      </c>
      <c r="AT234" s="4">
        <v>2.34</v>
      </c>
      <c r="AU234" s="4">
        <v>0.2</v>
      </c>
      <c r="AV234" s="4">
        <v>0.11</v>
      </c>
      <c r="AW234" s="4">
        <v>0.06</v>
      </c>
      <c r="AX234" s="4">
        <v>0.12</v>
      </c>
      <c r="AY234" s="4">
        <v>0.12</v>
      </c>
      <c r="AZ234" s="4">
        <v>0.55000000000000004</v>
      </c>
      <c r="BA234" s="4">
        <v>0.04</v>
      </c>
      <c r="BB234" s="4">
        <v>0.32</v>
      </c>
      <c r="BC234" s="4">
        <v>0.03</v>
      </c>
      <c r="BD234" s="4">
        <v>0.19</v>
      </c>
      <c r="BE234" s="4">
        <v>0.06</v>
      </c>
      <c r="BF234" s="4">
        <v>0.22</v>
      </c>
      <c r="BG234" s="4">
        <v>0</v>
      </c>
      <c r="BH234" s="4">
        <v>0</v>
      </c>
      <c r="BI234" s="4">
        <v>7.0000000000000007E-2</v>
      </c>
      <c r="BJ234" s="4">
        <v>1.01</v>
      </c>
      <c r="BK234" s="4">
        <v>0.02</v>
      </c>
      <c r="BL234" s="4">
        <v>0</v>
      </c>
      <c r="BM234" s="4">
        <v>2.4500000000000002</v>
      </c>
      <c r="BN234" s="4">
        <v>0.01</v>
      </c>
      <c r="BO234" s="4">
        <v>0.02</v>
      </c>
      <c r="BP234" s="4">
        <v>0</v>
      </c>
      <c r="BQ234" s="4">
        <v>0</v>
      </c>
      <c r="BR234" s="4">
        <v>0</v>
      </c>
      <c r="BS234" s="4">
        <v>72.97</v>
      </c>
      <c r="BU234" s="4">
        <v>2.74</v>
      </c>
      <c r="BW234" s="4">
        <v>0</v>
      </c>
      <c r="BX234" s="4">
        <v>0</v>
      </c>
      <c r="BY234" s="4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0.8</v>
      </c>
    </row>
    <row r="235" spans="1:85" s="4" customFormat="1" ht="15" x14ac:dyDescent="0.25">
      <c r="A235" s="4" t="str">
        <f>"29/2"</f>
        <v>29/2</v>
      </c>
      <c r="B235" s="6" t="s">
        <v>141</v>
      </c>
      <c r="C235" s="29" t="str">
        <f>"250"</f>
        <v>250</v>
      </c>
      <c r="D235" s="17">
        <v>3.35</v>
      </c>
      <c r="E235" s="17">
        <v>1.1299999999999999</v>
      </c>
      <c r="F235" s="17">
        <v>4.46</v>
      </c>
      <c r="G235" s="17">
        <v>0.24</v>
      </c>
      <c r="H235" s="17">
        <v>11.81</v>
      </c>
      <c r="I235" s="17">
        <v>105.425315</v>
      </c>
      <c r="J235" s="1">
        <v>3.14</v>
      </c>
      <c r="K235" s="1">
        <v>0.11</v>
      </c>
      <c r="L235" s="1">
        <v>0</v>
      </c>
      <c r="M235" s="1">
        <v>0</v>
      </c>
      <c r="N235" s="1">
        <v>5.01</v>
      </c>
      <c r="O235" s="1">
        <v>6.8</v>
      </c>
      <c r="P235" s="1">
        <v>2.16</v>
      </c>
      <c r="Q235" s="1">
        <v>0</v>
      </c>
      <c r="R235" s="1">
        <v>0</v>
      </c>
      <c r="S235" s="1">
        <v>0.22</v>
      </c>
      <c r="T235" s="1">
        <v>2.38</v>
      </c>
      <c r="U235" s="1">
        <v>511.1</v>
      </c>
      <c r="V235" s="1">
        <v>299.64999999999998</v>
      </c>
      <c r="W235" s="1">
        <v>0.1</v>
      </c>
      <c r="X235" s="1">
        <v>0.8</v>
      </c>
      <c r="Y235" s="1">
        <v>1.71</v>
      </c>
      <c r="Z235" s="1">
        <v>7.8</v>
      </c>
      <c r="AA235" s="4">
        <v>0</v>
      </c>
      <c r="AB235" s="4">
        <v>0</v>
      </c>
      <c r="AC235" s="4">
        <v>0</v>
      </c>
      <c r="AD235" s="4">
        <v>70.430000000000007</v>
      </c>
      <c r="AE235" s="4">
        <v>43.55</v>
      </c>
      <c r="AF235" s="4">
        <v>15.53</v>
      </c>
      <c r="AG235" s="4">
        <v>38.35</v>
      </c>
      <c r="AH235" s="4">
        <v>13.98</v>
      </c>
      <c r="AI235" s="4">
        <v>49.13</v>
      </c>
      <c r="AJ235" s="4">
        <v>49.74</v>
      </c>
      <c r="AK235" s="4">
        <v>75.73</v>
      </c>
      <c r="AL235" s="4">
        <v>85.52</v>
      </c>
      <c r="AM235" s="4">
        <v>21.32</v>
      </c>
      <c r="AN235" s="4">
        <v>39.31</v>
      </c>
      <c r="AO235" s="4">
        <v>283.19</v>
      </c>
      <c r="AP235" s="4">
        <v>2</v>
      </c>
      <c r="AQ235" s="4">
        <v>69.63</v>
      </c>
      <c r="AR235" s="4">
        <v>47.64</v>
      </c>
      <c r="AS235" s="4">
        <v>32.07</v>
      </c>
      <c r="AT235" s="4">
        <v>18.12</v>
      </c>
      <c r="AU235" s="4">
        <v>0.13</v>
      </c>
      <c r="AV235" s="4">
        <v>0.06</v>
      </c>
      <c r="AW235" s="4">
        <v>0.03</v>
      </c>
      <c r="AX235" s="4">
        <v>7.0000000000000007E-2</v>
      </c>
      <c r="AY235" s="4">
        <v>0.08</v>
      </c>
      <c r="AZ235" s="4">
        <v>0.4</v>
      </c>
      <c r="BA235" s="4">
        <v>0</v>
      </c>
      <c r="BB235" s="4">
        <v>1.06</v>
      </c>
      <c r="BC235" s="4">
        <v>0</v>
      </c>
      <c r="BD235" s="4">
        <v>0.34</v>
      </c>
      <c r="BE235" s="4">
        <v>0</v>
      </c>
      <c r="BF235" s="4">
        <v>0</v>
      </c>
      <c r="BG235" s="4">
        <v>0</v>
      </c>
      <c r="BH235" s="4">
        <v>7.0000000000000007E-2</v>
      </c>
      <c r="BI235" s="4">
        <v>0.11</v>
      </c>
      <c r="BJ235" s="4">
        <v>0.91</v>
      </c>
      <c r="BK235" s="4">
        <v>0</v>
      </c>
      <c r="BL235" s="4">
        <v>0</v>
      </c>
      <c r="BM235" s="4">
        <v>0.1</v>
      </c>
      <c r="BN235" s="4">
        <v>0.01</v>
      </c>
      <c r="BO235" s="4">
        <v>0.01</v>
      </c>
      <c r="BP235" s="4">
        <v>0</v>
      </c>
      <c r="BQ235" s="4">
        <v>0</v>
      </c>
      <c r="BR235" s="4">
        <v>0</v>
      </c>
      <c r="BS235" s="4">
        <v>292.17</v>
      </c>
      <c r="BU235" s="4">
        <v>268.13</v>
      </c>
      <c r="BW235" s="4">
        <v>0</v>
      </c>
      <c r="BX235" s="4">
        <v>0</v>
      </c>
      <c r="BY235" s="4">
        <v>0</v>
      </c>
      <c r="BZ235" s="4">
        <v>0</v>
      </c>
      <c r="CA235" s="4">
        <v>0</v>
      </c>
      <c r="CB235" s="4">
        <v>0</v>
      </c>
      <c r="CC235" s="4">
        <v>0</v>
      </c>
      <c r="CD235" s="4">
        <v>0</v>
      </c>
      <c r="CE235" s="4">
        <v>0</v>
      </c>
      <c r="CF235" s="4">
        <v>0</v>
      </c>
      <c r="CG235" s="4">
        <v>1.25</v>
      </c>
    </row>
    <row r="236" spans="1:85" s="4" customFormat="1" ht="15" x14ac:dyDescent="0.25">
      <c r="A236" s="4" t="str">
        <f>"2/9"</f>
        <v>2/9</v>
      </c>
      <c r="B236" s="6" t="s">
        <v>202</v>
      </c>
      <c r="C236" s="29" t="str">
        <f>"110"</f>
        <v>110</v>
      </c>
      <c r="D236" s="17">
        <v>16.29</v>
      </c>
      <c r="E236" s="17">
        <v>15.62</v>
      </c>
      <c r="F236" s="17">
        <v>7.56</v>
      </c>
      <c r="G236" s="17">
        <v>4.09</v>
      </c>
      <c r="H236" s="17">
        <v>4.93</v>
      </c>
      <c r="I236" s="17">
        <v>154.40843846153805</v>
      </c>
      <c r="J236" s="1">
        <v>1.54</v>
      </c>
      <c r="K236" s="1">
        <v>2.75</v>
      </c>
      <c r="L236" s="1">
        <v>0.54</v>
      </c>
      <c r="M236" s="1">
        <v>0</v>
      </c>
      <c r="N236" s="1">
        <v>2.6</v>
      </c>
      <c r="O236" s="1">
        <v>2.33</v>
      </c>
      <c r="P236" s="1">
        <v>0.71</v>
      </c>
      <c r="Q236" s="1">
        <v>0</v>
      </c>
      <c r="R236" s="1">
        <v>0</v>
      </c>
      <c r="S236" s="1">
        <v>0.11</v>
      </c>
      <c r="T236" s="1">
        <v>1.1100000000000001</v>
      </c>
      <c r="U236" s="1">
        <v>3.04</v>
      </c>
      <c r="V236" s="1">
        <v>55.22</v>
      </c>
      <c r="W236" s="1">
        <v>0.02</v>
      </c>
      <c r="X236" s="1">
        <v>0.19</v>
      </c>
      <c r="Y236" s="1">
        <v>0.38</v>
      </c>
      <c r="Z236" s="1">
        <v>7.42</v>
      </c>
      <c r="AA236" s="4">
        <v>0</v>
      </c>
      <c r="AB236" s="4">
        <v>0</v>
      </c>
      <c r="AC236" s="4">
        <v>0</v>
      </c>
      <c r="AD236" s="4">
        <v>34.71</v>
      </c>
      <c r="AE236" s="4">
        <v>18.36</v>
      </c>
      <c r="AF236" s="4">
        <v>6.62</v>
      </c>
      <c r="AG236" s="4">
        <v>17.12</v>
      </c>
      <c r="AH236" s="4">
        <v>4.74</v>
      </c>
      <c r="AI236" s="4">
        <v>23.36</v>
      </c>
      <c r="AJ236" s="4">
        <v>13.7</v>
      </c>
      <c r="AK236" s="4">
        <v>18.100000000000001</v>
      </c>
      <c r="AL236" s="4">
        <v>19.62</v>
      </c>
      <c r="AM236" s="4">
        <v>8.92</v>
      </c>
      <c r="AN236" s="4">
        <v>13.12</v>
      </c>
      <c r="AO236" s="4">
        <v>114.16</v>
      </c>
      <c r="AP236" s="4">
        <v>0</v>
      </c>
      <c r="AQ236" s="4">
        <v>33.119999999999997</v>
      </c>
      <c r="AR236" s="4">
        <v>18.2</v>
      </c>
      <c r="AS236" s="4">
        <v>12.57</v>
      </c>
      <c r="AT236" s="4">
        <v>8.2200000000000006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0.25</v>
      </c>
      <c r="BC236" s="4">
        <v>0</v>
      </c>
      <c r="BD236" s="4">
        <v>0.17</v>
      </c>
      <c r="BE236" s="4">
        <v>0.01</v>
      </c>
      <c r="BF236" s="4">
        <v>0.03</v>
      </c>
      <c r="BG236" s="4">
        <v>0</v>
      </c>
      <c r="BH236" s="4">
        <v>0</v>
      </c>
      <c r="BI236" s="4">
        <v>0</v>
      </c>
      <c r="BJ236" s="4">
        <v>0.96</v>
      </c>
      <c r="BK236" s="4">
        <v>0</v>
      </c>
      <c r="BL236" s="4">
        <v>0</v>
      </c>
      <c r="BM236" s="4">
        <v>2.39</v>
      </c>
      <c r="BN236" s="4">
        <v>0</v>
      </c>
      <c r="BO236" s="4">
        <v>0</v>
      </c>
      <c r="BP236" s="4">
        <v>0</v>
      </c>
      <c r="BQ236" s="4">
        <v>0</v>
      </c>
      <c r="BR236" s="4">
        <v>0</v>
      </c>
      <c r="BS236" s="4">
        <v>29.2</v>
      </c>
      <c r="BU236" s="4">
        <v>151.76</v>
      </c>
      <c r="BW236" s="4">
        <v>0</v>
      </c>
      <c r="BX236" s="4">
        <v>0</v>
      </c>
      <c r="BY236" s="4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0.85</v>
      </c>
    </row>
    <row r="237" spans="1:85" s="4" customFormat="1" ht="15" x14ac:dyDescent="0.25">
      <c r="A237" s="4" t="str">
        <f>"1/3"</f>
        <v>1/3</v>
      </c>
      <c r="B237" s="6" t="s">
        <v>163</v>
      </c>
      <c r="C237" s="29" t="str">
        <f>"150"</f>
        <v>150</v>
      </c>
      <c r="D237" s="17">
        <v>2.89</v>
      </c>
      <c r="E237" s="17">
        <v>0.04</v>
      </c>
      <c r="F237" s="17">
        <v>4.2</v>
      </c>
      <c r="G237" s="17">
        <v>0.56999999999999995</v>
      </c>
      <c r="H237" s="17">
        <v>21.88</v>
      </c>
      <c r="I237" s="17">
        <v>143.19499999999999</v>
      </c>
      <c r="J237" s="1">
        <v>2.5099999999999998</v>
      </c>
      <c r="K237" s="1">
        <v>0.11</v>
      </c>
      <c r="L237" s="1">
        <v>0</v>
      </c>
      <c r="M237" s="1">
        <v>0</v>
      </c>
      <c r="N237" s="1">
        <v>1.63</v>
      </c>
      <c r="O237" s="1">
        <v>20.25</v>
      </c>
      <c r="P237" s="1">
        <v>1.89</v>
      </c>
      <c r="Q237" s="1">
        <v>0</v>
      </c>
      <c r="R237" s="1">
        <v>0</v>
      </c>
      <c r="S237" s="1">
        <v>0.3</v>
      </c>
      <c r="T237" s="1">
        <v>2.72</v>
      </c>
      <c r="U237" s="1">
        <v>393.48</v>
      </c>
      <c r="V237" s="1">
        <v>683.19</v>
      </c>
      <c r="W237" s="1">
        <v>0.09</v>
      </c>
      <c r="X237" s="1">
        <v>1.47</v>
      </c>
      <c r="Y237" s="1">
        <v>2.71</v>
      </c>
      <c r="Z237" s="1">
        <v>6</v>
      </c>
      <c r="AA237" s="4">
        <v>0</v>
      </c>
      <c r="AB237" s="4">
        <v>0</v>
      </c>
      <c r="AC237" s="4">
        <v>0</v>
      </c>
      <c r="AD237" s="4">
        <v>75.19</v>
      </c>
      <c r="AE237" s="4">
        <v>87.89</v>
      </c>
      <c r="AF237" s="4">
        <v>15.12</v>
      </c>
      <c r="AG237" s="4">
        <v>59.43</v>
      </c>
      <c r="AH237" s="4">
        <v>30.67</v>
      </c>
      <c r="AI237" s="4">
        <v>60.6</v>
      </c>
      <c r="AJ237" s="4">
        <v>84.58</v>
      </c>
      <c r="AK237" s="4">
        <v>229.38</v>
      </c>
      <c r="AL237" s="4">
        <v>103.18</v>
      </c>
      <c r="AM237" s="4">
        <v>21.75</v>
      </c>
      <c r="AN237" s="4">
        <v>59.74</v>
      </c>
      <c r="AO237" s="4">
        <v>320.92</v>
      </c>
      <c r="AP237" s="4">
        <v>1.7</v>
      </c>
      <c r="AQ237" s="4">
        <v>45.25</v>
      </c>
      <c r="AR237" s="4">
        <v>41.3</v>
      </c>
      <c r="AS237" s="4">
        <v>44.9</v>
      </c>
      <c r="AT237" s="4">
        <v>19.07</v>
      </c>
      <c r="AU237" s="4">
        <v>0.14000000000000001</v>
      </c>
      <c r="AV237" s="4">
        <v>7.0000000000000007E-2</v>
      </c>
      <c r="AW237" s="4">
        <v>0.04</v>
      </c>
      <c r="AX237" s="4">
        <v>0.08</v>
      </c>
      <c r="AY237" s="4">
        <v>0.09</v>
      </c>
      <c r="AZ237" s="4">
        <v>0.45</v>
      </c>
      <c r="BA237" s="4">
        <v>0</v>
      </c>
      <c r="BB237" s="4">
        <v>1.26</v>
      </c>
      <c r="BC237" s="4">
        <v>0</v>
      </c>
      <c r="BD237" s="4">
        <v>0.39</v>
      </c>
      <c r="BE237" s="4">
        <v>0</v>
      </c>
      <c r="BF237" s="4">
        <v>0</v>
      </c>
      <c r="BG237" s="4">
        <v>0</v>
      </c>
      <c r="BH237" s="4">
        <v>0.08</v>
      </c>
      <c r="BI237" s="4">
        <v>0.13</v>
      </c>
      <c r="BJ237" s="4">
        <v>1.2</v>
      </c>
      <c r="BK237" s="4">
        <v>0</v>
      </c>
      <c r="BL237" s="4">
        <v>0</v>
      </c>
      <c r="BM237" s="4">
        <v>0.17</v>
      </c>
      <c r="BN237" s="4">
        <v>0.01</v>
      </c>
      <c r="BO237" s="4">
        <v>0.01</v>
      </c>
      <c r="BP237" s="4">
        <v>0</v>
      </c>
      <c r="BQ237" s="4">
        <v>0</v>
      </c>
      <c r="BR237" s="4">
        <v>0</v>
      </c>
      <c r="BS237" s="4">
        <v>119.15</v>
      </c>
      <c r="BU237" s="4">
        <v>26.75</v>
      </c>
      <c r="BW237" s="4">
        <v>0</v>
      </c>
      <c r="BX237" s="4">
        <v>0</v>
      </c>
      <c r="BY237" s="4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1</v>
      </c>
    </row>
    <row r="238" spans="1:85" s="4" customFormat="1" ht="15" x14ac:dyDescent="0.25">
      <c r="A238" s="4" t="str">
        <f>"-"</f>
        <v>-</v>
      </c>
      <c r="B238" s="6" t="s">
        <v>93</v>
      </c>
      <c r="C238" s="29" t="str">
        <f>"80"</f>
        <v>80</v>
      </c>
      <c r="D238" s="17">
        <v>5.28</v>
      </c>
      <c r="E238" s="17">
        <v>0</v>
      </c>
      <c r="F238" s="17">
        <v>0.96</v>
      </c>
      <c r="G238" s="17">
        <v>0.96</v>
      </c>
      <c r="H238" s="17">
        <v>26.72</v>
      </c>
      <c r="I238" s="17">
        <v>154.70400000000001</v>
      </c>
      <c r="J238" s="1">
        <v>0.16</v>
      </c>
      <c r="K238" s="1">
        <v>0</v>
      </c>
      <c r="L238" s="1">
        <v>0</v>
      </c>
      <c r="M238" s="1">
        <v>0</v>
      </c>
      <c r="N238" s="1">
        <v>0.96</v>
      </c>
      <c r="O238" s="1">
        <v>25.76</v>
      </c>
      <c r="P238" s="1">
        <v>6.64</v>
      </c>
      <c r="Q238" s="1">
        <v>0</v>
      </c>
      <c r="R238" s="1">
        <v>0</v>
      </c>
      <c r="S238" s="1">
        <v>0.8</v>
      </c>
      <c r="T238" s="1">
        <v>2</v>
      </c>
      <c r="U238" s="1">
        <v>488</v>
      </c>
      <c r="V238" s="1">
        <v>196</v>
      </c>
      <c r="W238" s="1">
        <v>0.06</v>
      </c>
      <c r="X238" s="1">
        <v>0.56000000000000005</v>
      </c>
      <c r="Y238" s="1">
        <v>1.6</v>
      </c>
      <c r="Z238" s="1">
        <v>0</v>
      </c>
      <c r="AA238" s="4">
        <v>0</v>
      </c>
      <c r="AB238" s="4">
        <v>0</v>
      </c>
      <c r="AC238" s="4">
        <v>0</v>
      </c>
      <c r="AD238" s="4">
        <v>341.6</v>
      </c>
      <c r="AE238" s="4">
        <v>178.4</v>
      </c>
      <c r="AF238" s="4">
        <v>74.400000000000006</v>
      </c>
      <c r="AG238" s="4">
        <v>158.4</v>
      </c>
      <c r="AH238" s="4">
        <v>64</v>
      </c>
      <c r="AI238" s="4">
        <v>296.8</v>
      </c>
      <c r="AJ238" s="4">
        <v>237.6</v>
      </c>
      <c r="AK238" s="4">
        <v>232.8</v>
      </c>
      <c r="AL238" s="4">
        <v>371.2</v>
      </c>
      <c r="AM238" s="4">
        <v>99.2</v>
      </c>
      <c r="AN238" s="4">
        <v>248</v>
      </c>
      <c r="AO238" s="4">
        <v>1223.2</v>
      </c>
      <c r="AP238" s="4">
        <v>0</v>
      </c>
      <c r="AQ238" s="4">
        <v>420.8</v>
      </c>
      <c r="AR238" s="4">
        <v>232.8</v>
      </c>
      <c r="AS238" s="4">
        <v>144</v>
      </c>
      <c r="AT238" s="4">
        <v>104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0.11</v>
      </c>
      <c r="BC238" s="4">
        <v>0</v>
      </c>
      <c r="BD238" s="4">
        <v>0.01</v>
      </c>
      <c r="BE238" s="4">
        <v>0.02</v>
      </c>
      <c r="BF238" s="4">
        <v>0</v>
      </c>
      <c r="BG238" s="4">
        <v>0</v>
      </c>
      <c r="BH238" s="4">
        <v>0</v>
      </c>
      <c r="BI238" s="4">
        <v>0.01</v>
      </c>
      <c r="BJ238" s="4">
        <v>0.09</v>
      </c>
      <c r="BK238" s="4">
        <v>0</v>
      </c>
      <c r="BL238" s="4">
        <v>0</v>
      </c>
      <c r="BM238" s="4">
        <v>0.38</v>
      </c>
      <c r="BN238" s="4">
        <v>0.06</v>
      </c>
      <c r="BO238" s="4">
        <v>0</v>
      </c>
      <c r="BP238" s="4">
        <v>0</v>
      </c>
      <c r="BQ238" s="4">
        <v>0</v>
      </c>
      <c r="BR238" s="4">
        <v>0</v>
      </c>
      <c r="BS238" s="4">
        <v>37.6</v>
      </c>
      <c r="BU238" s="4">
        <v>0.67</v>
      </c>
      <c r="BW238" s="4">
        <v>0</v>
      </c>
      <c r="BX238" s="4">
        <v>0</v>
      </c>
      <c r="BY238" s="4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</row>
    <row r="239" spans="1:85" s="4" customFormat="1" ht="15" x14ac:dyDescent="0.25">
      <c r="A239" s="4" t="str">
        <f>"20/10"</f>
        <v>20/10</v>
      </c>
      <c r="B239" s="6" t="s">
        <v>131</v>
      </c>
      <c r="C239" s="29" t="str">
        <f>"200"</f>
        <v>200</v>
      </c>
      <c r="D239" s="17">
        <v>0.68</v>
      </c>
      <c r="E239" s="17">
        <v>0</v>
      </c>
      <c r="F239" s="17">
        <v>0.28000000000000003</v>
      </c>
      <c r="G239" s="17">
        <v>0.28000000000000003</v>
      </c>
      <c r="H239" s="17">
        <v>29.62</v>
      </c>
      <c r="I239" s="17">
        <v>130.44800000000001</v>
      </c>
      <c r="J239" s="1">
        <v>0.04</v>
      </c>
      <c r="K239" s="1">
        <v>0</v>
      </c>
      <c r="L239" s="1">
        <v>0.04</v>
      </c>
      <c r="M239" s="1">
        <v>0</v>
      </c>
      <c r="N239" s="1">
        <v>28.38</v>
      </c>
      <c r="O239" s="1">
        <v>1.24</v>
      </c>
      <c r="P239" s="1">
        <v>4.6399999999999997</v>
      </c>
      <c r="Q239" s="1">
        <v>0</v>
      </c>
      <c r="R239" s="1">
        <v>0</v>
      </c>
      <c r="S239" s="1">
        <v>1</v>
      </c>
      <c r="T239" s="1">
        <v>0.96</v>
      </c>
      <c r="U239" s="1">
        <v>0</v>
      </c>
      <c r="V239" s="1">
        <v>10.6</v>
      </c>
      <c r="W239" s="1">
        <v>0.06</v>
      </c>
      <c r="X239" s="1">
        <v>0.24</v>
      </c>
      <c r="Y239" s="1">
        <v>0.28000000000000003</v>
      </c>
      <c r="Z239" s="1">
        <v>200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0</v>
      </c>
      <c r="BO239" s="4">
        <v>0</v>
      </c>
      <c r="BP239" s="4">
        <v>0</v>
      </c>
      <c r="BQ239" s="4">
        <v>0</v>
      </c>
      <c r="BR239" s="4">
        <v>0</v>
      </c>
      <c r="BS239" s="4">
        <v>2.82</v>
      </c>
      <c r="BU239" s="4">
        <v>163.33000000000001</v>
      </c>
      <c r="BW239" s="4">
        <v>0</v>
      </c>
      <c r="BX239" s="4">
        <v>0</v>
      </c>
      <c r="BY239" s="4">
        <v>0</v>
      </c>
      <c r="BZ239" s="4">
        <v>0</v>
      </c>
      <c r="CA239" s="4">
        <v>0</v>
      </c>
      <c r="CB239" s="4">
        <v>0</v>
      </c>
      <c r="CC239" s="4">
        <v>0</v>
      </c>
      <c r="CD239" s="4">
        <v>0</v>
      </c>
      <c r="CE239" s="4">
        <v>0</v>
      </c>
      <c r="CF239" s="4">
        <v>20</v>
      </c>
      <c r="CG239" s="4">
        <v>0</v>
      </c>
    </row>
    <row r="240" spans="1:85" s="7" customFormat="1" ht="14.25" x14ac:dyDescent="0.2">
      <c r="B240" s="13" t="s">
        <v>95</v>
      </c>
      <c r="C240" s="25">
        <f>C239+C238+C237+C236+C235+C234</f>
        <v>870</v>
      </c>
      <c r="D240" s="18">
        <v>29.27</v>
      </c>
      <c r="E240" s="18">
        <v>16.79</v>
      </c>
      <c r="F240" s="18">
        <v>21.49</v>
      </c>
      <c r="G240" s="18">
        <v>10.08</v>
      </c>
      <c r="H240" s="18">
        <v>96.58</v>
      </c>
      <c r="I240" s="18">
        <v>734.48</v>
      </c>
      <c r="J240" s="19">
        <v>7.89</v>
      </c>
      <c r="K240" s="19">
        <v>5.57</v>
      </c>
      <c r="L240" s="19">
        <v>1.08</v>
      </c>
      <c r="M240" s="19">
        <v>0</v>
      </c>
      <c r="N240" s="19">
        <v>40.17</v>
      </c>
      <c r="O240" s="19">
        <v>56.41</v>
      </c>
      <c r="P240" s="19">
        <v>16.309999999999999</v>
      </c>
      <c r="Q240" s="19">
        <v>0</v>
      </c>
      <c r="R240" s="19">
        <v>0</v>
      </c>
      <c r="S240" s="19">
        <v>2.46</v>
      </c>
      <c r="T240" s="19">
        <v>10.09</v>
      </c>
      <c r="U240" s="19">
        <v>1650.19</v>
      </c>
      <c r="V240" s="19">
        <v>1283.42</v>
      </c>
      <c r="W240" s="19">
        <v>0.35</v>
      </c>
      <c r="X240" s="19">
        <v>3.32</v>
      </c>
      <c r="Y240" s="19">
        <v>6.76</v>
      </c>
      <c r="Z240" s="19">
        <v>223.96</v>
      </c>
      <c r="AA240" s="7">
        <v>0</v>
      </c>
      <c r="AB240" s="7">
        <v>0</v>
      </c>
      <c r="AC240" s="7">
        <v>0</v>
      </c>
      <c r="AD240" s="7">
        <v>533.26</v>
      </c>
      <c r="AE240" s="7">
        <v>337.21</v>
      </c>
      <c r="AF240" s="7">
        <v>114.01</v>
      </c>
      <c r="AG240" s="7">
        <v>280.98</v>
      </c>
      <c r="AH240" s="7">
        <v>116.47</v>
      </c>
      <c r="AI240" s="7">
        <v>436.25</v>
      </c>
      <c r="AJ240" s="7">
        <v>394.27</v>
      </c>
      <c r="AK240" s="7">
        <v>569.44000000000005</v>
      </c>
      <c r="AL240" s="7">
        <v>596.75</v>
      </c>
      <c r="AM240" s="7">
        <v>155.34</v>
      </c>
      <c r="AN240" s="7">
        <v>368.88</v>
      </c>
      <c r="AO240" s="7">
        <v>1985.7</v>
      </c>
      <c r="AP240" s="7">
        <v>59.91</v>
      </c>
      <c r="AQ240" s="7">
        <v>575.42999999999995</v>
      </c>
      <c r="AR240" s="7">
        <v>349.55</v>
      </c>
      <c r="AS240" s="7">
        <v>240.99</v>
      </c>
      <c r="AT240" s="7">
        <v>151.75</v>
      </c>
      <c r="AU240" s="7">
        <v>0.47</v>
      </c>
      <c r="AV240" s="7">
        <v>0.24</v>
      </c>
      <c r="AW240" s="7">
        <v>0.13</v>
      </c>
      <c r="AX240" s="7">
        <v>0.28000000000000003</v>
      </c>
      <c r="AY240" s="7">
        <v>0.3</v>
      </c>
      <c r="AZ240" s="7">
        <v>1.4</v>
      </c>
      <c r="BA240" s="7">
        <v>0.04</v>
      </c>
      <c r="BB240" s="7">
        <v>3.01</v>
      </c>
      <c r="BC240" s="7">
        <v>0.04</v>
      </c>
      <c r="BD240" s="7">
        <v>1.0900000000000001</v>
      </c>
      <c r="BE240" s="7">
        <v>0.09</v>
      </c>
      <c r="BF240" s="7">
        <v>0.25</v>
      </c>
      <c r="BG240" s="7">
        <v>0</v>
      </c>
      <c r="BH240" s="7">
        <v>0.15</v>
      </c>
      <c r="BI240" s="7">
        <v>0.32</v>
      </c>
      <c r="BJ240" s="7">
        <v>4.16</v>
      </c>
      <c r="BK240" s="7">
        <v>0.02</v>
      </c>
      <c r="BL240" s="7">
        <v>0</v>
      </c>
      <c r="BM240" s="7">
        <v>5.49</v>
      </c>
      <c r="BN240" s="7">
        <v>0.09</v>
      </c>
      <c r="BO240" s="7">
        <v>0.03</v>
      </c>
      <c r="BP240" s="7">
        <v>0</v>
      </c>
      <c r="BQ240" s="7">
        <v>0</v>
      </c>
      <c r="BR240" s="7">
        <v>0</v>
      </c>
      <c r="BS240" s="7">
        <v>553.91</v>
      </c>
      <c r="BT240" s="7" t="e">
        <f>$I$240/#REF!*100</f>
        <v>#REF!</v>
      </c>
      <c r="BU240" s="7">
        <v>613.39</v>
      </c>
      <c r="BW240" s="7">
        <v>0</v>
      </c>
      <c r="BX240" s="7">
        <v>0</v>
      </c>
      <c r="BY240" s="7">
        <v>0</v>
      </c>
      <c r="BZ240" s="7">
        <v>0</v>
      </c>
      <c r="CA240" s="7">
        <v>0</v>
      </c>
      <c r="CB240" s="7">
        <v>0</v>
      </c>
      <c r="CC240" s="7">
        <v>0</v>
      </c>
      <c r="CD240" s="7">
        <v>0</v>
      </c>
      <c r="CE240" s="7">
        <v>0</v>
      </c>
      <c r="CF240" s="7">
        <v>20</v>
      </c>
      <c r="CG240" s="7">
        <v>3.9</v>
      </c>
    </row>
    <row r="241" spans="1:85" s="4" customFormat="1" ht="15" x14ac:dyDescent="0.25">
      <c r="B241" s="12" t="s">
        <v>96</v>
      </c>
      <c r="C241" s="29"/>
      <c r="D241" s="17"/>
      <c r="E241" s="17"/>
      <c r="F241" s="17"/>
      <c r="G241" s="17"/>
      <c r="H241" s="17"/>
      <c r="I241" s="1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85" s="4" customFormat="1" ht="15" x14ac:dyDescent="0.25">
      <c r="A242" s="4" t="str">
        <f>"21/10"</f>
        <v>21/10</v>
      </c>
      <c r="B242" s="6" t="s">
        <v>144</v>
      </c>
      <c r="C242" s="29" t="str">
        <f>"200"</f>
        <v>200</v>
      </c>
      <c r="D242" s="17">
        <v>5.45</v>
      </c>
      <c r="E242" s="17">
        <v>5.8</v>
      </c>
      <c r="F242" s="17">
        <v>4.4000000000000004</v>
      </c>
      <c r="G242" s="17">
        <v>0</v>
      </c>
      <c r="H242" s="17">
        <v>8.74</v>
      </c>
      <c r="I242" s="17">
        <v>95.204800000000006</v>
      </c>
      <c r="J242" s="1">
        <v>3.4</v>
      </c>
      <c r="K242" s="1">
        <v>0</v>
      </c>
      <c r="L242" s="1">
        <v>3.4</v>
      </c>
      <c r="M242" s="1">
        <v>0</v>
      </c>
      <c r="N242" s="1">
        <v>8.74</v>
      </c>
      <c r="O242" s="1">
        <v>0</v>
      </c>
      <c r="P242" s="1">
        <v>0</v>
      </c>
      <c r="Q242" s="1">
        <v>0</v>
      </c>
      <c r="R242" s="1">
        <v>0</v>
      </c>
      <c r="S242" s="1">
        <v>0.2</v>
      </c>
      <c r="T242" s="1">
        <v>1.4</v>
      </c>
      <c r="U242" s="1">
        <v>0</v>
      </c>
      <c r="V242" s="1">
        <v>256.95999999999998</v>
      </c>
      <c r="W242" s="1">
        <v>0.24</v>
      </c>
      <c r="X242" s="1">
        <v>0.16</v>
      </c>
      <c r="Y242" s="1">
        <v>1.6</v>
      </c>
      <c r="Z242" s="1">
        <v>1.04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0</v>
      </c>
      <c r="BO242" s="4">
        <v>0</v>
      </c>
      <c r="BP242" s="4">
        <v>0</v>
      </c>
      <c r="BQ242" s="4">
        <v>0</v>
      </c>
      <c r="BR242" s="4">
        <v>0</v>
      </c>
      <c r="BS242" s="4">
        <v>178</v>
      </c>
      <c r="BU242" s="4">
        <v>26.67</v>
      </c>
      <c r="BW242" s="4">
        <v>0</v>
      </c>
      <c r="BX242" s="4">
        <v>0</v>
      </c>
      <c r="BY242" s="4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</row>
    <row r="243" spans="1:85" s="4" customFormat="1" ht="15" x14ac:dyDescent="0.25">
      <c r="A243" s="4" t="str">
        <f>"21/12"</f>
        <v>21/12</v>
      </c>
      <c r="B243" s="6" t="s">
        <v>145</v>
      </c>
      <c r="C243" s="29" t="str">
        <f>"60"</f>
        <v>60</v>
      </c>
      <c r="D243" s="17">
        <v>7.3</v>
      </c>
      <c r="E243" s="17">
        <v>4.59</v>
      </c>
      <c r="F243" s="17">
        <v>12.11</v>
      </c>
      <c r="G243" s="17">
        <v>0.38</v>
      </c>
      <c r="H243" s="17">
        <v>31.45</v>
      </c>
      <c r="I243" s="17">
        <v>265.68438254399996</v>
      </c>
      <c r="J243" s="1">
        <v>8.3800000000000008</v>
      </c>
      <c r="K243" s="1">
        <v>0.33</v>
      </c>
      <c r="L243" s="1">
        <v>8.3800000000000008</v>
      </c>
      <c r="M243" s="1">
        <v>0</v>
      </c>
      <c r="N243" s="1">
        <v>13.28</v>
      </c>
      <c r="O243" s="1">
        <v>18.170000000000002</v>
      </c>
      <c r="P243" s="1">
        <v>0.94</v>
      </c>
      <c r="Q243" s="1">
        <v>0</v>
      </c>
      <c r="R243" s="1">
        <v>0</v>
      </c>
      <c r="S243" s="1">
        <v>0.22</v>
      </c>
      <c r="T243" s="1">
        <v>0.88</v>
      </c>
      <c r="U243" s="1">
        <v>91.05</v>
      </c>
      <c r="V243" s="1">
        <v>65.38</v>
      </c>
      <c r="W243" s="1">
        <v>0.1</v>
      </c>
      <c r="X243" s="1">
        <v>0.37</v>
      </c>
      <c r="Y243" s="1">
        <v>2</v>
      </c>
      <c r="Z243" s="1">
        <v>0.04</v>
      </c>
      <c r="AA243" s="4">
        <v>0</v>
      </c>
      <c r="AB243" s="4">
        <v>0</v>
      </c>
      <c r="AC243" s="4">
        <v>0</v>
      </c>
      <c r="AD243" s="4">
        <v>328.88</v>
      </c>
      <c r="AE243" s="4">
        <v>155.19999999999999</v>
      </c>
      <c r="AF243" s="4">
        <v>82.13</v>
      </c>
      <c r="AG243" s="4">
        <v>146.41</v>
      </c>
      <c r="AH243" s="4">
        <v>51.62</v>
      </c>
      <c r="AI243" s="4">
        <v>201.66</v>
      </c>
      <c r="AJ243" s="4">
        <v>158.99</v>
      </c>
      <c r="AK243" s="4">
        <v>183.75</v>
      </c>
      <c r="AL243" s="4">
        <v>210.65</v>
      </c>
      <c r="AM243" s="4">
        <v>90.19</v>
      </c>
      <c r="AN243" s="4">
        <v>136.86000000000001</v>
      </c>
      <c r="AO243" s="4">
        <v>1027.68</v>
      </c>
      <c r="AP243" s="4">
        <v>1.61</v>
      </c>
      <c r="AQ243" s="4">
        <v>309.74</v>
      </c>
      <c r="AR243" s="4">
        <v>227.74</v>
      </c>
      <c r="AS243" s="4">
        <v>117</v>
      </c>
      <c r="AT243" s="4">
        <v>82.57</v>
      </c>
      <c r="AU243" s="4">
        <v>0.35</v>
      </c>
      <c r="AV243" s="4">
        <v>0.16</v>
      </c>
      <c r="AW243" s="4">
        <v>0.09</v>
      </c>
      <c r="AX243" s="4">
        <v>0.2</v>
      </c>
      <c r="AY243" s="4">
        <v>0.22</v>
      </c>
      <c r="AZ243" s="4">
        <v>1.04</v>
      </c>
      <c r="BA243" s="4">
        <v>0</v>
      </c>
      <c r="BB243" s="4">
        <v>2.9</v>
      </c>
      <c r="BC243" s="4">
        <v>0</v>
      </c>
      <c r="BD243" s="4">
        <v>0.89</v>
      </c>
      <c r="BE243" s="4">
        <v>0</v>
      </c>
      <c r="BF243" s="4">
        <v>0</v>
      </c>
      <c r="BG243" s="4">
        <v>0</v>
      </c>
      <c r="BH243" s="4">
        <v>0</v>
      </c>
      <c r="BI243" s="4">
        <v>0.3</v>
      </c>
      <c r="BJ243" s="4">
        <v>2.37</v>
      </c>
      <c r="BK243" s="4">
        <v>0</v>
      </c>
      <c r="BL243" s="4">
        <v>0</v>
      </c>
      <c r="BM243" s="4">
        <v>0.28000000000000003</v>
      </c>
      <c r="BN243" s="4">
        <v>0.02</v>
      </c>
      <c r="BO243" s="4">
        <v>0</v>
      </c>
      <c r="BP243" s="4">
        <v>0</v>
      </c>
      <c r="BQ243" s="4">
        <v>0</v>
      </c>
      <c r="BR243" s="4">
        <v>0</v>
      </c>
      <c r="BS243" s="4">
        <v>27.81</v>
      </c>
      <c r="BU243" s="4">
        <v>62.22</v>
      </c>
      <c r="BW243" s="4">
        <v>0</v>
      </c>
      <c r="BX243" s="4">
        <v>0</v>
      </c>
      <c r="BY243" s="4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13.8</v>
      </c>
      <c r="CG243" s="4">
        <v>0.24</v>
      </c>
    </row>
    <row r="244" spans="1:85" s="4" customFormat="1" ht="15" x14ac:dyDescent="0.25">
      <c r="A244" s="4" t="str">
        <f>"-"</f>
        <v>-</v>
      </c>
      <c r="B244" s="6" t="s">
        <v>134</v>
      </c>
      <c r="C244" s="29" t="str">
        <f>"180"</f>
        <v>180</v>
      </c>
      <c r="D244" s="17">
        <v>0.72</v>
      </c>
      <c r="E244" s="17">
        <v>0</v>
      </c>
      <c r="F244" s="17">
        <v>0.54</v>
      </c>
      <c r="G244" s="17">
        <v>0.54</v>
      </c>
      <c r="H244" s="17">
        <v>18.54</v>
      </c>
      <c r="I244" s="17">
        <v>91.24199999999999</v>
      </c>
      <c r="J244" s="1">
        <v>0</v>
      </c>
      <c r="K244" s="1">
        <v>0</v>
      </c>
      <c r="L244" s="1">
        <v>0</v>
      </c>
      <c r="M244" s="1">
        <v>0</v>
      </c>
      <c r="N244" s="1">
        <v>17.64</v>
      </c>
      <c r="O244" s="1">
        <v>0.9</v>
      </c>
      <c r="P244" s="1">
        <v>5.04</v>
      </c>
      <c r="Q244" s="1">
        <v>0</v>
      </c>
      <c r="R244" s="1">
        <v>0</v>
      </c>
      <c r="S244" s="1">
        <v>0.9</v>
      </c>
      <c r="T244" s="1">
        <v>1.26</v>
      </c>
      <c r="U244" s="1">
        <v>23.4</v>
      </c>
      <c r="V244" s="1">
        <v>279</v>
      </c>
      <c r="W244" s="1">
        <v>0.05</v>
      </c>
      <c r="X244" s="1">
        <v>0.18</v>
      </c>
      <c r="Y244" s="1">
        <v>0.36</v>
      </c>
      <c r="Z244" s="1">
        <v>9</v>
      </c>
      <c r="AA244" s="4">
        <v>0</v>
      </c>
      <c r="AB244" s="4">
        <v>0</v>
      </c>
      <c r="AC244" s="4">
        <v>0</v>
      </c>
      <c r="AD244" s="4">
        <v>41.4</v>
      </c>
      <c r="AE244" s="4">
        <v>45</v>
      </c>
      <c r="AF244" s="4">
        <v>9</v>
      </c>
      <c r="AG244" s="4">
        <v>50.4</v>
      </c>
      <c r="AH244" s="4">
        <v>9</v>
      </c>
      <c r="AI244" s="4">
        <v>55.8</v>
      </c>
      <c r="AJ244" s="4">
        <v>25.2</v>
      </c>
      <c r="AK244" s="4">
        <v>37.799999999999997</v>
      </c>
      <c r="AL244" s="4">
        <v>252</v>
      </c>
      <c r="AM244" s="4">
        <v>16.2</v>
      </c>
      <c r="AN244" s="4">
        <v>14.4</v>
      </c>
      <c r="AO244" s="4">
        <v>48.6</v>
      </c>
      <c r="AP244" s="4">
        <v>630</v>
      </c>
      <c r="AQ244" s="4">
        <v>12.6</v>
      </c>
      <c r="AR244" s="4">
        <v>28.8</v>
      </c>
      <c r="AS244" s="4">
        <v>21.6</v>
      </c>
      <c r="AT244" s="4">
        <v>5.4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0.36</v>
      </c>
      <c r="BC244" s="4">
        <v>0</v>
      </c>
      <c r="BD244" s="4">
        <v>0.72</v>
      </c>
      <c r="BE244" s="4">
        <v>0.02</v>
      </c>
      <c r="BF244" s="4">
        <v>0</v>
      </c>
      <c r="BG244" s="4">
        <v>0</v>
      </c>
      <c r="BH244" s="4">
        <v>0</v>
      </c>
      <c r="BI244" s="4">
        <v>0</v>
      </c>
      <c r="BJ244" s="4">
        <v>0.65</v>
      </c>
      <c r="BK244" s="4">
        <v>0</v>
      </c>
      <c r="BL244" s="4">
        <v>0</v>
      </c>
      <c r="BM244" s="4">
        <v>1.64</v>
      </c>
      <c r="BN244" s="4">
        <v>0.22</v>
      </c>
      <c r="BO244" s="4">
        <v>0</v>
      </c>
      <c r="BP244" s="4">
        <v>0</v>
      </c>
      <c r="BQ244" s="4">
        <v>0</v>
      </c>
      <c r="BR244" s="4">
        <v>0</v>
      </c>
      <c r="BS244" s="4">
        <v>153</v>
      </c>
      <c r="BU244" s="4">
        <v>3</v>
      </c>
      <c r="BW244" s="4">
        <v>0</v>
      </c>
      <c r="BX244" s="4">
        <v>0</v>
      </c>
      <c r="BY244" s="4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</row>
    <row r="245" spans="1:85" s="7" customFormat="1" ht="14.25" x14ac:dyDescent="0.2">
      <c r="B245" s="13" t="s">
        <v>100</v>
      </c>
      <c r="C245" s="25">
        <f>C244+C243+C242</f>
        <v>440</v>
      </c>
      <c r="D245" s="18">
        <v>13.47</v>
      </c>
      <c r="E245" s="18">
        <v>10.39</v>
      </c>
      <c r="F245" s="18">
        <v>17.05</v>
      </c>
      <c r="G245" s="18">
        <v>0.92</v>
      </c>
      <c r="H245" s="18">
        <v>58.72</v>
      </c>
      <c r="I245" s="18">
        <v>452.13</v>
      </c>
      <c r="J245" s="19">
        <v>11.78</v>
      </c>
      <c r="K245" s="19">
        <v>0.33</v>
      </c>
      <c r="L245" s="19">
        <v>11.78</v>
      </c>
      <c r="M245" s="19">
        <v>0</v>
      </c>
      <c r="N245" s="19">
        <v>39.659999999999997</v>
      </c>
      <c r="O245" s="19">
        <v>19.07</v>
      </c>
      <c r="P245" s="19">
        <v>5.98</v>
      </c>
      <c r="Q245" s="19">
        <v>0</v>
      </c>
      <c r="R245" s="19">
        <v>0</v>
      </c>
      <c r="S245" s="19">
        <v>1.32</v>
      </c>
      <c r="T245" s="19">
        <v>3.54</v>
      </c>
      <c r="U245" s="19">
        <v>114.45</v>
      </c>
      <c r="V245" s="19">
        <v>601.34</v>
      </c>
      <c r="W245" s="19">
        <v>0.39</v>
      </c>
      <c r="X245" s="19">
        <v>0.71</v>
      </c>
      <c r="Y245" s="19">
        <v>3.96</v>
      </c>
      <c r="Z245" s="19">
        <v>10.08</v>
      </c>
      <c r="AA245" s="7">
        <v>0</v>
      </c>
      <c r="AB245" s="7">
        <v>0</v>
      </c>
      <c r="AC245" s="7">
        <v>0</v>
      </c>
      <c r="AD245" s="7">
        <v>370.28</v>
      </c>
      <c r="AE245" s="7">
        <v>200.2</v>
      </c>
      <c r="AF245" s="7">
        <v>91.13</v>
      </c>
      <c r="AG245" s="7">
        <v>196.81</v>
      </c>
      <c r="AH245" s="7">
        <v>60.62</v>
      </c>
      <c r="AI245" s="7">
        <v>257.45999999999998</v>
      </c>
      <c r="AJ245" s="7">
        <v>184.19</v>
      </c>
      <c r="AK245" s="7">
        <v>221.55</v>
      </c>
      <c r="AL245" s="7">
        <v>462.65</v>
      </c>
      <c r="AM245" s="7">
        <v>106.39</v>
      </c>
      <c r="AN245" s="7">
        <v>151.26</v>
      </c>
      <c r="AO245" s="7">
        <v>1076.28</v>
      </c>
      <c r="AP245" s="7">
        <v>631.61</v>
      </c>
      <c r="AQ245" s="7">
        <v>322.33999999999997</v>
      </c>
      <c r="AR245" s="7">
        <v>256.54000000000002</v>
      </c>
      <c r="AS245" s="7">
        <v>138.6</v>
      </c>
      <c r="AT245" s="7">
        <v>87.97</v>
      </c>
      <c r="AU245" s="7">
        <v>0.35</v>
      </c>
      <c r="AV245" s="7">
        <v>0.16</v>
      </c>
      <c r="AW245" s="7">
        <v>0.09</v>
      </c>
      <c r="AX245" s="7">
        <v>0.2</v>
      </c>
      <c r="AY245" s="7">
        <v>0.22</v>
      </c>
      <c r="AZ245" s="7">
        <v>1.04</v>
      </c>
      <c r="BA245" s="7">
        <v>0</v>
      </c>
      <c r="BB245" s="7">
        <v>3.26</v>
      </c>
      <c r="BC245" s="7">
        <v>0</v>
      </c>
      <c r="BD245" s="7">
        <v>1.61</v>
      </c>
      <c r="BE245" s="7">
        <v>0.02</v>
      </c>
      <c r="BF245" s="7">
        <v>0</v>
      </c>
      <c r="BG245" s="7">
        <v>0</v>
      </c>
      <c r="BH245" s="7">
        <v>0</v>
      </c>
      <c r="BI245" s="7">
        <v>0.3</v>
      </c>
      <c r="BJ245" s="7">
        <v>3.02</v>
      </c>
      <c r="BK245" s="7">
        <v>0</v>
      </c>
      <c r="BL245" s="7">
        <v>0</v>
      </c>
      <c r="BM245" s="7">
        <v>1.91</v>
      </c>
      <c r="BN245" s="7">
        <v>0.23</v>
      </c>
      <c r="BO245" s="7">
        <v>0</v>
      </c>
      <c r="BP245" s="7">
        <v>0</v>
      </c>
      <c r="BQ245" s="7">
        <v>0</v>
      </c>
      <c r="BR245" s="7">
        <v>0</v>
      </c>
      <c r="BS245" s="7">
        <v>358.81</v>
      </c>
      <c r="BT245" s="7" t="e">
        <f>$I$245/#REF!*100</f>
        <v>#REF!</v>
      </c>
      <c r="BU245" s="7">
        <v>91.89</v>
      </c>
      <c r="BW245" s="7">
        <v>0</v>
      </c>
      <c r="BX245" s="7">
        <v>0</v>
      </c>
      <c r="BY245" s="7">
        <v>0</v>
      </c>
      <c r="BZ245" s="7">
        <v>0</v>
      </c>
      <c r="CA245" s="7">
        <v>0</v>
      </c>
      <c r="CB245" s="7">
        <v>0</v>
      </c>
      <c r="CC245" s="7">
        <v>0</v>
      </c>
      <c r="CD245" s="7">
        <v>0</v>
      </c>
      <c r="CE245" s="7">
        <v>0</v>
      </c>
      <c r="CF245" s="7">
        <v>13.8</v>
      </c>
      <c r="CG245" s="7">
        <v>0.24</v>
      </c>
    </row>
    <row r="246" spans="1:85" s="4" customFormat="1" ht="15" x14ac:dyDescent="0.25">
      <c r="B246" s="12" t="s">
        <v>101</v>
      </c>
      <c r="C246" s="29"/>
      <c r="D246" s="17"/>
      <c r="E246" s="17"/>
      <c r="F246" s="17"/>
      <c r="G246" s="17"/>
      <c r="H246" s="17"/>
      <c r="I246" s="1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85" s="4" customFormat="1" ht="15" x14ac:dyDescent="0.25">
      <c r="A247" s="4" t="str">
        <f>"22/1"</f>
        <v>22/1</v>
      </c>
      <c r="B247" s="6" t="s">
        <v>128</v>
      </c>
      <c r="C247" s="29" t="str">
        <f>"80"</f>
        <v>80</v>
      </c>
      <c r="D247" s="17">
        <v>0.6</v>
      </c>
      <c r="E247" s="17">
        <v>0</v>
      </c>
      <c r="F247" s="17">
        <v>3.99</v>
      </c>
      <c r="G247" s="17">
        <v>3.99</v>
      </c>
      <c r="H247" s="17">
        <v>1.86</v>
      </c>
      <c r="I247" s="17">
        <v>47.109383999999999</v>
      </c>
      <c r="J247" s="1">
        <v>0.5</v>
      </c>
      <c r="K247" s="1">
        <v>2.6</v>
      </c>
      <c r="L247" s="1">
        <v>0.5</v>
      </c>
      <c r="M247" s="1">
        <v>0</v>
      </c>
      <c r="N247" s="1">
        <v>1.79</v>
      </c>
      <c r="O247" s="1">
        <v>7.0000000000000007E-2</v>
      </c>
      <c r="P247" s="1">
        <v>0.74</v>
      </c>
      <c r="Q247" s="1">
        <v>0</v>
      </c>
      <c r="R247" s="1">
        <v>0</v>
      </c>
      <c r="S247" s="1">
        <v>7.0000000000000007E-2</v>
      </c>
      <c r="T247" s="1">
        <v>0.76</v>
      </c>
      <c r="U247" s="1">
        <v>157.58000000000001</v>
      </c>
      <c r="V247" s="1">
        <v>105.05</v>
      </c>
      <c r="W247" s="1">
        <v>0.03</v>
      </c>
      <c r="X247" s="1">
        <v>0.15</v>
      </c>
      <c r="Y247" s="1">
        <v>0.23</v>
      </c>
      <c r="Z247" s="1">
        <v>7.45</v>
      </c>
      <c r="AA247" s="4">
        <v>0</v>
      </c>
      <c r="AB247" s="4">
        <v>0</v>
      </c>
      <c r="AC247" s="4">
        <v>0</v>
      </c>
      <c r="AD247" s="4">
        <v>25.38</v>
      </c>
      <c r="AE247" s="4">
        <v>21.18</v>
      </c>
      <c r="AF247" s="4">
        <v>5.14</v>
      </c>
      <c r="AG247" s="4">
        <v>17.510000000000002</v>
      </c>
      <c r="AH247" s="4">
        <v>5.42</v>
      </c>
      <c r="AI247" s="4">
        <v>14.34</v>
      </c>
      <c r="AJ247" s="4">
        <v>20.83</v>
      </c>
      <c r="AK247" s="4">
        <v>34.57</v>
      </c>
      <c r="AL247" s="4">
        <v>41.94</v>
      </c>
      <c r="AM247" s="4">
        <v>8.84</v>
      </c>
      <c r="AN247" s="4">
        <v>21.84</v>
      </c>
      <c r="AO247" s="4">
        <v>109.96</v>
      </c>
      <c r="AP247" s="4">
        <v>149.63</v>
      </c>
      <c r="AQ247" s="4">
        <v>14.58</v>
      </c>
      <c r="AR247" s="4">
        <v>22.27</v>
      </c>
      <c r="AS247" s="4">
        <v>17.309999999999999</v>
      </c>
      <c r="AT247" s="4">
        <v>5.62</v>
      </c>
      <c r="AU247" s="4">
        <v>0.34</v>
      </c>
      <c r="AV247" s="4">
        <v>0.21</v>
      </c>
      <c r="AW247" s="4">
        <v>0.12</v>
      </c>
      <c r="AX247" s="4">
        <v>0.22</v>
      </c>
      <c r="AY247" s="4">
        <v>0.21</v>
      </c>
      <c r="AZ247" s="4">
        <v>0.89</v>
      </c>
      <c r="BA247" s="4">
        <v>0.09</v>
      </c>
      <c r="BB247" s="4">
        <v>0.36</v>
      </c>
      <c r="BC247" s="4">
        <v>0.08</v>
      </c>
      <c r="BD247" s="4">
        <v>0.18</v>
      </c>
      <c r="BE247" s="4">
        <v>0.12</v>
      </c>
      <c r="BF247" s="4">
        <v>0.55000000000000004</v>
      </c>
      <c r="BG247" s="4">
        <v>0</v>
      </c>
      <c r="BH247" s="4">
        <v>0</v>
      </c>
      <c r="BI247" s="4">
        <v>7.0000000000000007E-2</v>
      </c>
      <c r="BJ247" s="4">
        <v>1.03</v>
      </c>
      <c r="BK247" s="4">
        <v>0.02</v>
      </c>
      <c r="BL247" s="4">
        <v>0</v>
      </c>
      <c r="BM247" s="4">
        <v>2.67</v>
      </c>
      <c r="BN247" s="4">
        <v>0.02</v>
      </c>
      <c r="BO247" s="4">
        <v>0.05</v>
      </c>
      <c r="BP247" s="4">
        <v>0</v>
      </c>
      <c r="BQ247" s="4">
        <v>0</v>
      </c>
      <c r="BR247" s="4">
        <v>0</v>
      </c>
      <c r="BS247" s="4">
        <v>72.2</v>
      </c>
      <c r="BU247" s="4">
        <v>7.45</v>
      </c>
      <c r="BW247" s="4">
        <v>0</v>
      </c>
      <c r="BX247" s="4">
        <v>0</v>
      </c>
      <c r="BY247" s="4">
        <v>0</v>
      </c>
      <c r="BZ247" s="4">
        <v>0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0</v>
      </c>
      <c r="CG247" s="4">
        <v>0.4</v>
      </c>
    </row>
    <row r="248" spans="1:85" s="4" customFormat="1" ht="15" x14ac:dyDescent="0.25">
      <c r="A248" s="4" t="str">
        <f>"5/8"</f>
        <v>5/8</v>
      </c>
      <c r="B248" s="6" t="s">
        <v>164</v>
      </c>
      <c r="C248" s="29" t="str">
        <f>"200"</f>
        <v>200</v>
      </c>
      <c r="D248" s="17">
        <v>14.86</v>
      </c>
      <c r="E248" s="17">
        <v>11.97</v>
      </c>
      <c r="F248" s="17">
        <v>14.58</v>
      </c>
      <c r="G248" s="17">
        <v>0.53</v>
      </c>
      <c r="H248" s="17">
        <v>34.65</v>
      </c>
      <c r="I248" s="17">
        <v>336.49113199999999</v>
      </c>
      <c r="J248" s="1">
        <v>8.4600000000000009</v>
      </c>
      <c r="K248" s="1">
        <v>0.18</v>
      </c>
      <c r="L248" s="1">
        <v>0</v>
      </c>
      <c r="M248" s="1">
        <v>0</v>
      </c>
      <c r="N248" s="1">
        <v>2.75</v>
      </c>
      <c r="O248" s="1">
        <v>31.9</v>
      </c>
      <c r="P248" s="1">
        <v>2.16</v>
      </c>
      <c r="Q248" s="1">
        <v>0</v>
      </c>
      <c r="R248" s="1">
        <v>0</v>
      </c>
      <c r="S248" s="1">
        <v>0.1</v>
      </c>
      <c r="T248" s="1">
        <v>2.58</v>
      </c>
      <c r="U248" s="1">
        <v>518.6</v>
      </c>
      <c r="V248" s="1">
        <v>288.77</v>
      </c>
      <c r="W248" s="1">
        <v>0.12</v>
      </c>
      <c r="X248" s="1">
        <v>3.24</v>
      </c>
      <c r="Y248" s="1">
        <v>7.17</v>
      </c>
      <c r="Z248" s="1">
        <v>0.96</v>
      </c>
      <c r="AA248" s="4">
        <v>0</v>
      </c>
      <c r="AB248" s="4">
        <v>0</v>
      </c>
      <c r="AC248" s="4">
        <v>0</v>
      </c>
      <c r="AD248" s="4">
        <v>1184.71</v>
      </c>
      <c r="AE248" s="4">
        <v>1085.3800000000001</v>
      </c>
      <c r="AF248" s="4">
        <v>343.24</v>
      </c>
      <c r="AG248" s="4">
        <v>602.22</v>
      </c>
      <c r="AH248" s="4">
        <v>176.52</v>
      </c>
      <c r="AI248" s="4">
        <v>655.45</v>
      </c>
      <c r="AJ248" s="4">
        <v>842.99</v>
      </c>
      <c r="AK248" s="4">
        <v>868.89</v>
      </c>
      <c r="AL248" s="4">
        <v>1344.49</v>
      </c>
      <c r="AM248" s="4">
        <v>509.71</v>
      </c>
      <c r="AN248" s="4">
        <v>716.56</v>
      </c>
      <c r="AO248" s="4">
        <v>2454.23</v>
      </c>
      <c r="AP248" s="4">
        <v>176.38</v>
      </c>
      <c r="AQ248" s="4">
        <v>571.49</v>
      </c>
      <c r="AR248" s="4">
        <v>629.79</v>
      </c>
      <c r="AS248" s="4">
        <v>533.98</v>
      </c>
      <c r="AT248" s="4">
        <v>221.14</v>
      </c>
      <c r="AU248" s="4">
        <v>0.2</v>
      </c>
      <c r="AV248" s="4">
        <v>0.09</v>
      </c>
      <c r="AW248" s="4">
        <v>0.05</v>
      </c>
      <c r="AX248" s="4">
        <v>0.11</v>
      </c>
      <c r="AY248" s="4">
        <v>0.13</v>
      </c>
      <c r="AZ248" s="4">
        <v>0.61</v>
      </c>
      <c r="BA248" s="4">
        <v>0</v>
      </c>
      <c r="BB248" s="4">
        <v>1.69</v>
      </c>
      <c r="BC248" s="4">
        <v>0</v>
      </c>
      <c r="BD248" s="4">
        <v>0.53</v>
      </c>
      <c r="BE248" s="4">
        <v>0</v>
      </c>
      <c r="BF248" s="4">
        <v>0</v>
      </c>
      <c r="BG248" s="4">
        <v>0</v>
      </c>
      <c r="BH248" s="4">
        <v>0.11</v>
      </c>
      <c r="BI248" s="4">
        <v>0.17</v>
      </c>
      <c r="BJ248" s="4">
        <v>1.48</v>
      </c>
      <c r="BK248" s="4">
        <v>0</v>
      </c>
      <c r="BL248" s="4">
        <v>0</v>
      </c>
      <c r="BM248" s="4">
        <v>0.18</v>
      </c>
      <c r="BN248" s="4">
        <v>0.01</v>
      </c>
      <c r="BO248" s="4">
        <v>0.01</v>
      </c>
      <c r="BP248" s="4">
        <v>0</v>
      </c>
      <c r="BQ248" s="4">
        <v>0</v>
      </c>
      <c r="BR248" s="4">
        <v>0</v>
      </c>
      <c r="BS248" s="4">
        <v>185.44</v>
      </c>
      <c r="BU248" s="4">
        <v>406.4</v>
      </c>
      <c r="BW248" s="4">
        <v>0</v>
      </c>
      <c r="BX248" s="4">
        <v>0</v>
      </c>
      <c r="BY248" s="4">
        <v>0</v>
      </c>
      <c r="BZ248" s="4">
        <v>0</v>
      </c>
      <c r="CA248" s="4">
        <v>0</v>
      </c>
      <c r="CB248" s="4">
        <v>0</v>
      </c>
      <c r="CC248" s="4">
        <v>0</v>
      </c>
      <c r="CD248" s="4">
        <v>0</v>
      </c>
      <c r="CE248" s="4">
        <v>0</v>
      </c>
      <c r="CF248" s="4">
        <v>0</v>
      </c>
      <c r="CG248" s="4">
        <v>1.2</v>
      </c>
    </row>
    <row r="249" spans="1:85" s="4" customFormat="1" ht="15" x14ac:dyDescent="0.25">
      <c r="A249" s="4" t="str">
        <f>"-"</f>
        <v>-</v>
      </c>
      <c r="B249" s="6" t="s">
        <v>83</v>
      </c>
      <c r="C249" s="29" t="str">
        <f>"50"</f>
        <v>50</v>
      </c>
      <c r="D249" s="17">
        <v>3.31</v>
      </c>
      <c r="E249" s="17">
        <v>0</v>
      </c>
      <c r="F249" s="17">
        <v>0.33</v>
      </c>
      <c r="G249" s="17">
        <v>0.33</v>
      </c>
      <c r="H249" s="17">
        <v>23.35</v>
      </c>
      <c r="I249" s="17">
        <v>112.40049999999999</v>
      </c>
      <c r="J249" s="1">
        <v>0.1</v>
      </c>
      <c r="K249" s="1">
        <v>0</v>
      </c>
      <c r="L249" s="1">
        <v>0</v>
      </c>
      <c r="M249" s="1">
        <v>0</v>
      </c>
      <c r="N249" s="1">
        <v>0.55000000000000004</v>
      </c>
      <c r="O249" s="1">
        <v>22.8</v>
      </c>
      <c r="P249" s="1">
        <v>0.1</v>
      </c>
      <c r="Q249" s="1">
        <v>0</v>
      </c>
      <c r="R249" s="1">
        <v>0</v>
      </c>
      <c r="S249" s="1">
        <v>0.15</v>
      </c>
      <c r="T249" s="1">
        <v>0.9</v>
      </c>
      <c r="U249" s="1">
        <v>122.85</v>
      </c>
      <c r="V249" s="1">
        <v>41.23</v>
      </c>
      <c r="W249" s="1">
        <v>0.02</v>
      </c>
      <c r="X249" s="1">
        <v>0.68</v>
      </c>
      <c r="Y249" s="1">
        <v>1.55</v>
      </c>
      <c r="Z249" s="1">
        <v>0</v>
      </c>
      <c r="AA249" s="4">
        <v>0</v>
      </c>
      <c r="AB249" s="4">
        <v>0</v>
      </c>
      <c r="AC249" s="4">
        <v>0</v>
      </c>
      <c r="AD249" s="4">
        <v>254.48</v>
      </c>
      <c r="AE249" s="4">
        <v>84.39</v>
      </c>
      <c r="AF249" s="4">
        <v>50.03</v>
      </c>
      <c r="AG249" s="4">
        <v>100.05</v>
      </c>
      <c r="AH249" s="4">
        <v>37.85</v>
      </c>
      <c r="AI249" s="4">
        <v>180.96</v>
      </c>
      <c r="AJ249" s="4">
        <v>112.23</v>
      </c>
      <c r="AK249" s="4">
        <v>156.6</v>
      </c>
      <c r="AL249" s="4">
        <v>129.19999999999999</v>
      </c>
      <c r="AM249" s="4">
        <v>67.86</v>
      </c>
      <c r="AN249" s="4">
        <v>120.06</v>
      </c>
      <c r="AO249" s="4">
        <v>1003.98</v>
      </c>
      <c r="AP249" s="4">
        <v>117.45</v>
      </c>
      <c r="AQ249" s="4">
        <v>327.12</v>
      </c>
      <c r="AR249" s="4">
        <v>142.25</v>
      </c>
      <c r="AS249" s="4">
        <v>94.4</v>
      </c>
      <c r="AT249" s="4">
        <v>74.819999999999993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7.0000000000000007E-2</v>
      </c>
      <c r="BB249" s="4">
        <v>0.04</v>
      </c>
      <c r="BC249" s="4">
        <v>0.04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0.03</v>
      </c>
      <c r="BK249" s="4">
        <v>0</v>
      </c>
      <c r="BL249" s="4">
        <v>0</v>
      </c>
      <c r="BM249" s="4">
        <v>0.14000000000000001</v>
      </c>
      <c r="BN249" s="4">
        <v>0.01</v>
      </c>
      <c r="BO249" s="4">
        <v>0</v>
      </c>
      <c r="BP249" s="4">
        <v>0</v>
      </c>
      <c r="BQ249" s="4">
        <v>0</v>
      </c>
      <c r="BR249" s="4">
        <v>0</v>
      </c>
      <c r="BS249" s="4">
        <v>19.55</v>
      </c>
      <c r="BU249" s="4">
        <v>0</v>
      </c>
      <c r="BW249" s="4">
        <v>0</v>
      </c>
      <c r="BX249" s="4">
        <v>0</v>
      </c>
      <c r="BY249" s="4">
        <v>0</v>
      </c>
      <c r="BZ249" s="4">
        <v>0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0</v>
      </c>
    </row>
    <row r="250" spans="1:85" s="4" customFormat="1" ht="15" x14ac:dyDescent="0.25">
      <c r="A250" s="4" t="str">
        <f>"15/10"</f>
        <v>15/10</v>
      </c>
      <c r="B250" s="6" t="s">
        <v>105</v>
      </c>
      <c r="C250" s="29" t="str">
        <f>"200"</f>
        <v>200</v>
      </c>
      <c r="D250" s="17">
        <v>0.08</v>
      </c>
      <c r="E250" s="17">
        <v>0</v>
      </c>
      <c r="F250" s="17">
        <v>0.01</v>
      </c>
      <c r="G250" s="17">
        <v>0.01</v>
      </c>
      <c r="H250" s="17">
        <v>9</v>
      </c>
      <c r="I250" s="17">
        <v>35.682173658536591</v>
      </c>
      <c r="J250" s="1">
        <v>0</v>
      </c>
      <c r="K250" s="1">
        <v>0</v>
      </c>
      <c r="L250" s="1">
        <v>0</v>
      </c>
      <c r="M250" s="1">
        <v>0</v>
      </c>
      <c r="N250" s="1">
        <v>9</v>
      </c>
      <c r="O250" s="1">
        <v>0</v>
      </c>
      <c r="P250" s="1">
        <v>0.11</v>
      </c>
      <c r="Q250" s="1">
        <v>0</v>
      </c>
      <c r="R250" s="1">
        <v>0</v>
      </c>
      <c r="S250" s="1">
        <v>0.28000000000000003</v>
      </c>
      <c r="T250" s="1">
        <v>0.04</v>
      </c>
      <c r="U250" s="1">
        <v>0.63</v>
      </c>
      <c r="V250" s="1">
        <v>7.25</v>
      </c>
      <c r="W250" s="1">
        <v>0</v>
      </c>
      <c r="X250" s="1">
        <v>0</v>
      </c>
      <c r="Y250" s="1">
        <v>0.01</v>
      </c>
      <c r="Z250" s="1">
        <v>0.78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0</v>
      </c>
      <c r="BO250" s="4">
        <v>0</v>
      </c>
      <c r="BP250" s="4">
        <v>0</v>
      </c>
      <c r="BQ250" s="4">
        <v>0</v>
      </c>
      <c r="BR250" s="4">
        <v>0</v>
      </c>
      <c r="BS250" s="4">
        <v>199.43</v>
      </c>
      <c r="BU250" s="4">
        <v>7.0000000000000007E-2</v>
      </c>
      <c r="BW250" s="4">
        <v>0</v>
      </c>
      <c r="BX250" s="4">
        <v>0</v>
      </c>
      <c r="BY250" s="4">
        <v>0</v>
      </c>
      <c r="BZ250" s="4">
        <v>0</v>
      </c>
      <c r="CA250" s="4">
        <v>0</v>
      </c>
      <c r="CB250" s="4">
        <v>0</v>
      </c>
      <c r="CC250" s="4">
        <v>0</v>
      </c>
      <c r="CD250" s="4">
        <v>0</v>
      </c>
      <c r="CE250" s="4">
        <v>0</v>
      </c>
      <c r="CF250" s="4">
        <v>9.76</v>
      </c>
      <c r="CG250" s="4">
        <v>0</v>
      </c>
    </row>
    <row r="251" spans="1:85" s="7" customFormat="1" ht="14.25" x14ac:dyDescent="0.2">
      <c r="B251" s="13" t="s">
        <v>106</v>
      </c>
      <c r="C251" s="25">
        <f>C250+C249+C248+C247+C246</f>
        <v>530</v>
      </c>
      <c r="D251" s="18">
        <v>18.84</v>
      </c>
      <c r="E251" s="18">
        <v>11.97</v>
      </c>
      <c r="F251" s="18">
        <v>18.91</v>
      </c>
      <c r="G251" s="18">
        <v>4.8600000000000003</v>
      </c>
      <c r="H251" s="18">
        <v>68.86</v>
      </c>
      <c r="I251" s="18">
        <v>531.67999999999995</v>
      </c>
      <c r="J251" s="19">
        <v>9.06</v>
      </c>
      <c r="K251" s="19">
        <v>2.78</v>
      </c>
      <c r="L251" s="19">
        <v>0.5</v>
      </c>
      <c r="M251" s="19">
        <v>0</v>
      </c>
      <c r="N251" s="19">
        <v>14.09</v>
      </c>
      <c r="O251" s="19">
        <v>54.77</v>
      </c>
      <c r="P251" s="19">
        <v>3.12</v>
      </c>
      <c r="Q251" s="19">
        <v>0</v>
      </c>
      <c r="R251" s="19">
        <v>0</v>
      </c>
      <c r="S251" s="19">
        <v>0.6</v>
      </c>
      <c r="T251" s="19">
        <v>4.29</v>
      </c>
      <c r="U251" s="19">
        <v>799.66</v>
      </c>
      <c r="V251" s="19">
        <v>442.31</v>
      </c>
      <c r="W251" s="19">
        <v>0.17</v>
      </c>
      <c r="X251" s="19">
        <v>4.07</v>
      </c>
      <c r="Y251" s="19">
        <v>8.9600000000000009</v>
      </c>
      <c r="Z251" s="19">
        <v>9.19</v>
      </c>
      <c r="AA251" s="7">
        <v>0</v>
      </c>
      <c r="AB251" s="7">
        <v>0</v>
      </c>
      <c r="AC251" s="7">
        <v>0</v>
      </c>
      <c r="AD251" s="7">
        <v>1464.57</v>
      </c>
      <c r="AE251" s="7">
        <v>1190.95</v>
      </c>
      <c r="AF251" s="7">
        <v>398.4</v>
      </c>
      <c r="AG251" s="7">
        <v>719.78</v>
      </c>
      <c r="AH251" s="7">
        <v>219.78</v>
      </c>
      <c r="AI251" s="7">
        <v>850.75</v>
      </c>
      <c r="AJ251" s="7">
        <v>976.05</v>
      </c>
      <c r="AK251" s="7">
        <v>1060.06</v>
      </c>
      <c r="AL251" s="7">
        <v>1515.62</v>
      </c>
      <c r="AM251" s="7">
        <v>586.41</v>
      </c>
      <c r="AN251" s="7">
        <v>858.46</v>
      </c>
      <c r="AO251" s="7">
        <v>3568.18</v>
      </c>
      <c r="AP251" s="7">
        <v>443.46</v>
      </c>
      <c r="AQ251" s="7">
        <v>913.19</v>
      </c>
      <c r="AR251" s="7">
        <v>794.31</v>
      </c>
      <c r="AS251" s="7">
        <v>645.67999999999995</v>
      </c>
      <c r="AT251" s="7">
        <v>301.58</v>
      </c>
      <c r="AU251" s="7">
        <v>0.54</v>
      </c>
      <c r="AV251" s="7">
        <v>0.31</v>
      </c>
      <c r="AW251" s="7">
        <v>0.17</v>
      </c>
      <c r="AX251" s="7">
        <v>0.33</v>
      </c>
      <c r="AY251" s="7">
        <v>0.34</v>
      </c>
      <c r="AZ251" s="7">
        <v>1.5</v>
      </c>
      <c r="BA251" s="7">
        <v>0.16</v>
      </c>
      <c r="BB251" s="7">
        <v>2.1</v>
      </c>
      <c r="BC251" s="7">
        <v>0.12</v>
      </c>
      <c r="BD251" s="7">
        <v>0.71</v>
      </c>
      <c r="BE251" s="7">
        <v>0.13</v>
      </c>
      <c r="BF251" s="7">
        <v>0.55000000000000004</v>
      </c>
      <c r="BG251" s="7">
        <v>0</v>
      </c>
      <c r="BH251" s="7">
        <v>0.11</v>
      </c>
      <c r="BI251" s="7">
        <v>0.25</v>
      </c>
      <c r="BJ251" s="7">
        <v>2.54</v>
      </c>
      <c r="BK251" s="7">
        <v>0.02</v>
      </c>
      <c r="BL251" s="7">
        <v>0</v>
      </c>
      <c r="BM251" s="7">
        <v>2.99</v>
      </c>
      <c r="BN251" s="7">
        <v>0.04</v>
      </c>
      <c r="BO251" s="7">
        <v>0.05</v>
      </c>
      <c r="BP251" s="7">
        <v>0</v>
      </c>
      <c r="BQ251" s="7">
        <v>0</v>
      </c>
      <c r="BR251" s="7">
        <v>0</v>
      </c>
      <c r="BS251" s="7">
        <v>476.63</v>
      </c>
      <c r="BT251" s="7" t="e">
        <f>$I$251/#REF!*100</f>
        <v>#REF!</v>
      </c>
      <c r="BU251" s="7">
        <v>413.91</v>
      </c>
      <c r="BW251" s="7">
        <v>0</v>
      </c>
      <c r="BX251" s="7">
        <v>0</v>
      </c>
      <c r="BY251" s="7">
        <v>0</v>
      </c>
      <c r="BZ251" s="7">
        <v>0</v>
      </c>
      <c r="CA251" s="7">
        <v>0</v>
      </c>
      <c r="CB251" s="7">
        <v>0</v>
      </c>
      <c r="CC251" s="7">
        <v>0</v>
      </c>
      <c r="CD251" s="7">
        <v>0</v>
      </c>
      <c r="CE251" s="7">
        <v>0</v>
      </c>
      <c r="CF251" s="7">
        <v>9.76</v>
      </c>
      <c r="CG251" s="7">
        <v>1.6</v>
      </c>
    </row>
    <row r="252" spans="1:85" s="4" customFormat="1" ht="15" x14ac:dyDescent="0.25">
      <c r="B252" s="12" t="s">
        <v>107</v>
      </c>
      <c r="C252" s="29"/>
      <c r="D252" s="17"/>
      <c r="E252" s="17"/>
      <c r="F252" s="17"/>
      <c r="G252" s="17"/>
      <c r="H252" s="17"/>
      <c r="I252" s="1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85" s="4" customFormat="1" ht="15" x14ac:dyDescent="0.25">
      <c r="A253" s="4" t="str">
        <f>"-"</f>
        <v>-</v>
      </c>
      <c r="B253" s="6" t="s">
        <v>108</v>
      </c>
      <c r="C253" s="29" t="str">
        <f>"200"</f>
        <v>200</v>
      </c>
      <c r="D253" s="17">
        <v>6</v>
      </c>
      <c r="E253" s="17">
        <v>6</v>
      </c>
      <c r="F253" s="17">
        <v>0.1</v>
      </c>
      <c r="G253" s="17">
        <v>0</v>
      </c>
      <c r="H253" s="17">
        <v>8</v>
      </c>
      <c r="I253" s="17">
        <v>60.4</v>
      </c>
      <c r="J253" s="1">
        <v>0</v>
      </c>
      <c r="K253" s="1">
        <v>0</v>
      </c>
      <c r="L253" s="1">
        <v>0</v>
      </c>
      <c r="M253" s="1">
        <v>0</v>
      </c>
      <c r="N253" s="1">
        <v>8</v>
      </c>
      <c r="O253" s="1">
        <v>0</v>
      </c>
      <c r="P253" s="1">
        <v>0</v>
      </c>
      <c r="Q253" s="1">
        <v>0</v>
      </c>
      <c r="R253" s="1">
        <v>0</v>
      </c>
      <c r="S253" s="1">
        <v>1.7</v>
      </c>
      <c r="T253" s="1">
        <v>1.4</v>
      </c>
      <c r="U253" s="1">
        <v>0</v>
      </c>
      <c r="V253" s="1">
        <v>304</v>
      </c>
      <c r="W253" s="1">
        <v>0.34</v>
      </c>
      <c r="X253" s="1">
        <v>0.2</v>
      </c>
      <c r="Y253" s="1">
        <v>1.8</v>
      </c>
      <c r="Z253" s="1">
        <v>1.4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182.8</v>
      </c>
      <c r="BU253" s="4">
        <v>0</v>
      </c>
      <c r="BW253" s="4">
        <v>0</v>
      </c>
      <c r="BX253" s="4">
        <v>0</v>
      </c>
      <c r="BY253" s="4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</row>
    <row r="254" spans="1:85" s="7" customFormat="1" ht="14.25" x14ac:dyDescent="0.2">
      <c r="B254" s="13" t="s">
        <v>109</v>
      </c>
      <c r="C254" s="25" t="str">
        <f>C253</f>
        <v>200</v>
      </c>
      <c r="D254" s="18">
        <v>6</v>
      </c>
      <c r="E254" s="18">
        <v>6</v>
      </c>
      <c r="F254" s="18">
        <v>0.1</v>
      </c>
      <c r="G254" s="18">
        <v>0</v>
      </c>
      <c r="H254" s="18">
        <v>8</v>
      </c>
      <c r="I254" s="18">
        <v>60.4</v>
      </c>
      <c r="J254" s="19">
        <v>0</v>
      </c>
      <c r="K254" s="19">
        <v>0</v>
      </c>
      <c r="L254" s="19">
        <v>0</v>
      </c>
      <c r="M254" s="19">
        <v>0</v>
      </c>
      <c r="N254" s="19">
        <v>8</v>
      </c>
      <c r="O254" s="19">
        <v>0</v>
      </c>
      <c r="P254" s="19">
        <v>0</v>
      </c>
      <c r="Q254" s="19">
        <v>0</v>
      </c>
      <c r="R254" s="19">
        <v>0</v>
      </c>
      <c r="S254" s="19">
        <v>1.7</v>
      </c>
      <c r="T254" s="19">
        <v>1.4</v>
      </c>
      <c r="U254" s="19">
        <v>0</v>
      </c>
      <c r="V254" s="19">
        <v>304</v>
      </c>
      <c r="W254" s="19">
        <v>0.34</v>
      </c>
      <c r="X254" s="19">
        <v>0.2</v>
      </c>
      <c r="Y254" s="19">
        <v>1.8</v>
      </c>
      <c r="Z254" s="19">
        <v>1.4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0</v>
      </c>
      <c r="BR254" s="7">
        <v>0</v>
      </c>
      <c r="BS254" s="7">
        <v>182.8</v>
      </c>
      <c r="BT254" s="7" t="e">
        <f>$I$254/#REF!*100</f>
        <v>#REF!</v>
      </c>
      <c r="BU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0</v>
      </c>
      <c r="CB254" s="7">
        <v>0</v>
      </c>
      <c r="CC254" s="7">
        <v>0</v>
      </c>
      <c r="CD254" s="7">
        <v>0</v>
      </c>
      <c r="CE254" s="7">
        <v>0</v>
      </c>
      <c r="CF254" s="7">
        <v>0</v>
      </c>
      <c r="CG254" s="7">
        <v>0</v>
      </c>
    </row>
    <row r="255" spans="1:85" s="7" customFormat="1" ht="14.25" x14ac:dyDescent="0.2">
      <c r="B255" s="13" t="s">
        <v>110</v>
      </c>
      <c r="C255" s="25">
        <f>C254+C251+C245+C240+C232+C229</f>
        <v>2845</v>
      </c>
      <c r="D255" s="18">
        <v>103.51</v>
      </c>
      <c r="E255" s="18">
        <v>68.36</v>
      </c>
      <c r="F255" s="18">
        <v>85.27</v>
      </c>
      <c r="G255" s="18">
        <v>18.13</v>
      </c>
      <c r="H255" s="18">
        <v>360.8</v>
      </c>
      <c r="I255" s="18">
        <v>2698.47</v>
      </c>
      <c r="J255" s="19">
        <v>45.33</v>
      </c>
      <c r="K255" s="19">
        <v>9.6300000000000008</v>
      </c>
      <c r="L255" s="19">
        <v>19.71</v>
      </c>
      <c r="M255" s="19">
        <v>0</v>
      </c>
      <c r="N255" s="19">
        <v>158.34</v>
      </c>
      <c r="O255" s="19">
        <v>202.46</v>
      </c>
      <c r="P255" s="19">
        <v>29.02</v>
      </c>
      <c r="Q255" s="19">
        <v>0</v>
      </c>
      <c r="R255" s="19">
        <v>0</v>
      </c>
      <c r="S255" s="19">
        <v>9.06</v>
      </c>
      <c r="T255" s="19">
        <v>25.5</v>
      </c>
      <c r="U255" s="19">
        <v>3238.17</v>
      </c>
      <c r="V255" s="19">
        <v>3335.13</v>
      </c>
      <c r="W255" s="19">
        <v>1.78</v>
      </c>
      <c r="X255" s="19">
        <v>10.85</v>
      </c>
      <c r="Y255" s="19">
        <v>38.85</v>
      </c>
      <c r="Z255" s="19">
        <v>249.48</v>
      </c>
      <c r="AA255" s="7">
        <v>0.4</v>
      </c>
      <c r="AB255" s="7">
        <v>0</v>
      </c>
      <c r="AC255" s="7">
        <v>0</v>
      </c>
      <c r="AD255" s="7">
        <v>4554.82</v>
      </c>
      <c r="AE255" s="7">
        <v>2664.8</v>
      </c>
      <c r="AF255" s="7">
        <v>1266.18</v>
      </c>
      <c r="AG255" s="7">
        <v>2055.58</v>
      </c>
      <c r="AH255" s="7">
        <v>726.49</v>
      </c>
      <c r="AI255" s="7">
        <v>3120.65</v>
      </c>
      <c r="AJ255" s="7">
        <v>2667.45</v>
      </c>
      <c r="AK255" s="7">
        <v>4439.17</v>
      </c>
      <c r="AL255" s="7">
        <v>5109.6400000000003</v>
      </c>
      <c r="AM255" s="7">
        <v>1583.42</v>
      </c>
      <c r="AN255" s="7">
        <v>2769.34</v>
      </c>
      <c r="AO255" s="7">
        <v>13664.69</v>
      </c>
      <c r="AP255" s="7">
        <v>1711.56</v>
      </c>
      <c r="AQ255" s="7">
        <v>3846.2</v>
      </c>
      <c r="AR255" s="7">
        <v>2691.15</v>
      </c>
      <c r="AS255" s="7">
        <v>1992.08</v>
      </c>
      <c r="AT255" s="7">
        <v>961.82</v>
      </c>
      <c r="AU255" s="7">
        <v>4.67</v>
      </c>
      <c r="AV255" s="7">
        <v>3.49</v>
      </c>
      <c r="AW255" s="7">
        <v>2.21</v>
      </c>
      <c r="AX255" s="7">
        <v>4.9800000000000004</v>
      </c>
      <c r="AY255" s="7">
        <v>2.61</v>
      </c>
      <c r="AZ255" s="7">
        <v>15</v>
      </c>
      <c r="BA255" s="7">
        <v>1.1100000000000001</v>
      </c>
      <c r="BB255" s="7">
        <v>27.1</v>
      </c>
      <c r="BC255" s="7">
        <v>0.61</v>
      </c>
      <c r="BD255" s="7">
        <v>11.89</v>
      </c>
      <c r="BE255" s="7">
        <v>1.67</v>
      </c>
      <c r="BF255" s="7">
        <v>1.42</v>
      </c>
      <c r="BG255" s="7">
        <v>0</v>
      </c>
      <c r="BH255" s="7">
        <v>0.42</v>
      </c>
      <c r="BI255" s="7">
        <v>3.2</v>
      </c>
      <c r="BJ255" s="7">
        <v>59.28</v>
      </c>
      <c r="BK255" s="7">
        <v>0.18</v>
      </c>
      <c r="BL255" s="7">
        <v>0</v>
      </c>
      <c r="BM255" s="7">
        <v>25.23</v>
      </c>
      <c r="BN255" s="7">
        <v>1.19</v>
      </c>
      <c r="BO255" s="7">
        <v>1.19</v>
      </c>
      <c r="BP255" s="7">
        <v>0</v>
      </c>
      <c r="BQ255" s="7">
        <v>0</v>
      </c>
      <c r="BR255" s="7">
        <v>0</v>
      </c>
      <c r="BS255" s="7">
        <v>2078.35</v>
      </c>
      <c r="BU255" s="7">
        <v>1284.19</v>
      </c>
      <c r="BW255" s="7">
        <v>0</v>
      </c>
      <c r="BX255" s="7">
        <v>0</v>
      </c>
      <c r="BY255" s="7">
        <v>0</v>
      </c>
      <c r="BZ255" s="7">
        <v>0</v>
      </c>
      <c r="CA255" s="7">
        <v>0</v>
      </c>
      <c r="CB255" s="7">
        <v>0</v>
      </c>
      <c r="CC255" s="7">
        <v>0</v>
      </c>
      <c r="CD255" s="7">
        <v>0</v>
      </c>
      <c r="CE255" s="7">
        <v>0</v>
      </c>
      <c r="CF255" s="7">
        <v>73.66</v>
      </c>
      <c r="CG255" s="7">
        <v>6.46</v>
      </c>
    </row>
    <row r="256" spans="1:85" s="4" customFormat="1" ht="15" x14ac:dyDescent="0.25">
      <c r="B256" s="12" t="s">
        <v>165</v>
      </c>
      <c r="C256" s="29"/>
      <c r="D256" s="17"/>
      <c r="E256" s="17"/>
      <c r="F256" s="17"/>
      <c r="G256" s="17"/>
      <c r="H256" s="17"/>
      <c r="I256" s="1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85" s="4" customFormat="1" ht="15" x14ac:dyDescent="0.25">
      <c r="B257" s="12" t="s">
        <v>78</v>
      </c>
      <c r="C257" s="29"/>
      <c r="D257" s="17"/>
      <c r="E257" s="17"/>
      <c r="F257" s="17"/>
      <c r="G257" s="17"/>
      <c r="H257" s="17"/>
      <c r="I257" s="1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85" s="4" customFormat="1" ht="15" x14ac:dyDescent="0.25">
      <c r="A258" s="4" t="str">
        <f>"4/4"</f>
        <v>4/4</v>
      </c>
      <c r="B258" s="6" t="s">
        <v>139</v>
      </c>
      <c r="C258" s="29" t="str">
        <f>"150"</f>
        <v>150</v>
      </c>
      <c r="D258" s="17">
        <v>3.34</v>
      </c>
      <c r="E258" s="17">
        <v>2.5</v>
      </c>
      <c r="F258" s="17">
        <v>4.45</v>
      </c>
      <c r="G258" s="17">
        <v>0.15</v>
      </c>
      <c r="H258" s="17">
        <v>16.46</v>
      </c>
      <c r="I258" s="17">
        <v>120.065442</v>
      </c>
      <c r="J258" s="1">
        <v>3.17</v>
      </c>
      <c r="K258" s="1">
        <v>7.0000000000000007E-2</v>
      </c>
      <c r="L258" s="1">
        <v>0</v>
      </c>
      <c r="M258" s="1">
        <v>0</v>
      </c>
      <c r="N258" s="1">
        <v>6.51</v>
      </c>
      <c r="O258" s="1">
        <v>9.9499999999999993</v>
      </c>
      <c r="P258" s="1">
        <v>0.41</v>
      </c>
      <c r="Q258" s="1">
        <v>0</v>
      </c>
      <c r="R258" s="1">
        <v>0</v>
      </c>
      <c r="S258" s="1">
        <v>0.09</v>
      </c>
      <c r="T258" s="1">
        <v>1.35</v>
      </c>
      <c r="U258" s="1">
        <v>277.29000000000002</v>
      </c>
      <c r="V258" s="1">
        <v>123.97</v>
      </c>
      <c r="W258" s="1">
        <v>0.11</v>
      </c>
      <c r="X258" s="1">
        <v>0.26</v>
      </c>
      <c r="Y258" s="1">
        <v>1.19</v>
      </c>
      <c r="Z258" s="1">
        <v>0.44</v>
      </c>
      <c r="AA258" s="4">
        <v>0</v>
      </c>
      <c r="AB258" s="4">
        <v>0</v>
      </c>
      <c r="AC258" s="4">
        <v>0</v>
      </c>
      <c r="AD258" s="4">
        <v>89.64</v>
      </c>
      <c r="AE258" s="4">
        <v>38.01</v>
      </c>
      <c r="AF258" s="4">
        <v>23.05</v>
      </c>
      <c r="AG258" s="4">
        <v>35.21</v>
      </c>
      <c r="AH258" s="4">
        <v>15.32</v>
      </c>
      <c r="AI258" s="4">
        <v>53.39</v>
      </c>
      <c r="AJ258" s="4">
        <v>56.08</v>
      </c>
      <c r="AK258" s="4">
        <v>72.69</v>
      </c>
      <c r="AL258" s="4">
        <v>78.069999999999993</v>
      </c>
      <c r="AM258" s="4">
        <v>24.99</v>
      </c>
      <c r="AN258" s="4">
        <v>45.86</v>
      </c>
      <c r="AO258" s="4">
        <v>173.38</v>
      </c>
      <c r="AP258" s="4">
        <v>0.96</v>
      </c>
      <c r="AQ258" s="4">
        <v>47.94</v>
      </c>
      <c r="AR258" s="4">
        <v>48.12</v>
      </c>
      <c r="AS258" s="4">
        <v>42.1</v>
      </c>
      <c r="AT258" s="4">
        <v>19.62</v>
      </c>
      <c r="AU258" s="4">
        <v>0.08</v>
      </c>
      <c r="AV258" s="4">
        <v>0.04</v>
      </c>
      <c r="AW258" s="4">
        <v>0.02</v>
      </c>
      <c r="AX258" s="4">
        <v>0.04</v>
      </c>
      <c r="AY258" s="4">
        <v>0.05</v>
      </c>
      <c r="AZ258" s="4">
        <v>0.24</v>
      </c>
      <c r="BA258" s="4">
        <v>0</v>
      </c>
      <c r="BB258" s="4">
        <v>0.64</v>
      </c>
      <c r="BC258" s="4">
        <v>0</v>
      </c>
      <c r="BD258" s="4">
        <v>0.2</v>
      </c>
      <c r="BE258" s="4">
        <v>0</v>
      </c>
      <c r="BF258" s="4">
        <v>0</v>
      </c>
      <c r="BG258" s="4">
        <v>0</v>
      </c>
      <c r="BH258" s="4">
        <v>0.04</v>
      </c>
      <c r="BI258" s="4">
        <v>7.0000000000000007E-2</v>
      </c>
      <c r="BJ258" s="4">
        <v>0.55000000000000004</v>
      </c>
      <c r="BK258" s="4">
        <v>0</v>
      </c>
      <c r="BL258" s="4">
        <v>0</v>
      </c>
      <c r="BM258" s="4">
        <v>0.06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138.44</v>
      </c>
      <c r="BU258" s="4">
        <v>19.8</v>
      </c>
      <c r="BW258" s="4">
        <v>0</v>
      </c>
      <c r="BX258" s="4">
        <v>0</v>
      </c>
      <c r="BY258" s="4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3</v>
      </c>
      <c r="CG258" s="4">
        <v>0.6</v>
      </c>
    </row>
    <row r="259" spans="1:85" s="4" customFormat="1" ht="15" x14ac:dyDescent="0.25">
      <c r="A259" s="4" t="str">
        <f>"1/6"</f>
        <v>1/6</v>
      </c>
      <c r="B259" s="6" t="s">
        <v>113</v>
      </c>
      <c r="C259" s="29" t="str">
        <f>"40"</f>
        <v>40</v>
      </c>
      <c r="D259" s="17">
        <v>5.08</v>
      </c>
      <c r="E259" s="17">
        <v>5.08</v>
      </c>
      <c r="F259" s="17">
        <v>4.5999999999999996</v>
      </c>
      <c r="G259" s="17">
        <v>0</v>
      </c>
      <c r="H259" s="17">
        <v>0.28000000000000003</v>
      </c>
      <c r="I259" s="17">
        <v>62.783999999999999</v>
      </c>
      <c r="J259" s="1">
        <v>1.2</v>
      </c>
      <c r="K259" s="1">
        <v>0</v>
      </c>
      <c r="L259" s="1">
        <v>0</v>
      </c>
      <c r="M259" s="1">
        <v>0</v>
      </c>
      <c r="N259" s="1">
        <v>0.28000000000000003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0.4</v>
      </c>
      <c r="U259" s="1">
        <v>53.6</v>
      </c>
      <c r="V259" s="1">
        <v>56</v>
      </c>
      <c r="W259" s="1">
        <v>0.18</v>
      </c>
      <c r="X259" s="1">
        <v>0.08</v>
      </c>
      <c r="Y259" s="1">
        <v>1.44</v>
      </c>
      <c r="Z259" s="1">
        <v>0</v>
      </c>
      <c r="AA259" s="4">
        <v>0</v>
      </c>
      <c r="AB259" s="4">
        <v>0</v>
      </c>
      <c r="AC259" s="4">
        <v>0</v>
      </c>
      <c r="AD259" s="4">
        <v>432.4</v>
      </c>
      <c r="AE259" s="4">
        <v>361.2</v>
      </c>
      <c r="AF259" s="4">
        <v>169.6</v>
      </c>
      <c r="AG259" s="4">
        <v>244</v>
      </c>
      <c r="AH259" s="4">
        <v>81.599999999999994</v>
      </c>
      <c r="AI259" s="4">
        <v>260.8</v>
      </c>
      <c r="AJ259" s="4">
        <v>284</v>
      </c>
      <c r="AK259" s="4">
        <v>314.8</v>
      </c>
      <c r="AL259" s="4">
        <v>491.6</v>
      </c>
      <c r="AM259" s="4">
        <v>136</v>
      </c>
      <c r="AN259" s="4">
        <v>166.4</v>
      </c>
      <c r="AO259" s="4">
        <v>709.2</v>
      </c>
      <c r="AP259" s="4">
        <v>5.6</v>
      </c>
      <c r="AQ259" s="4">
        <v>158.4</v>
      </c>
      <c r="AR259" s="4">
        <v>371.2</v>
      </c>
      <c r="AS259" s="4">
        <v>190.4</v>
      </c>
      <c r="AT259" s="4">
        <v>117.2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0</v>
      </c>
      <c r="BO259" s="4">
        <v>0</v>
      </c>
      <c r="BP259" s="4">
        <v>0</v>
      </c>
      <c r="BQ259" s="4">
        <v>0</v>
      </c>
      <c r="BR259" s="4">
        <v>0</v>
      </c>
      <c r="BS259" s="4">
        <v>29.64</v>
      </c>
      <c r="BU259" s="4">
        <v>104</v>
      </c>
      <c r="BW259" s="4">
        <v>0</v>
      </c>
      <c r="BX259" s="4">
        <v>0</v>
      </c>
      <c r="BY259" s="4">
        <v>0</v>
      </c>
      <c r="BZ259" s="4">
        <v>0</v>
      </c>
      <c r="CA259" s="4">
        <v>0</v>
      </c>
      <c r="CB259" s="4">
        <v>0</v>
      </c>
      <c r="CC259" s="4">
        <v>0</v>
      </c>
      <c r="CD259" s="4">
        <v>0</v>
      </c>
      <c r="CE259" s="4">
        <v>0</v>
      </c>
      <c r="CF259" s="4">
        <v>0</v>
      </c>
      <c r="CG259" s="4">
        <v>0</v>
      </c>
    </row>
    <row r="260" spans="1:85" s="4" customFormat="1" ht="15" x14ac:dyDescent="0.25">
      <c r="A260" s="4" t="str">
        <f>"9/13"</f>
        <v>9/13</v>
      </c>
      <c r="B260" s="6" t="s">
        <v>80</v>
      </c>
      <c r="C260" s="29" t="str">
        <f>"10"</f>
        <v>10</v>
      </c>
      <c r="D260" s="17">
        <v>0.08</v>
      </c>
      <c r="E260" s="17">
        <v>0.08</v>
      </c>
      <c r="F260" s="17">
        <v>7.25</v>
      </c>
      <c r="G260" s="17">
        <v>0</v>
      </c>
      <c r="H260" s="17">
        <v>0.13</v>
      </c>
      <c r="I260" s="17">
        <v>66.063999999999993</v>
      </c>
      <c r="J260" s="1">
        <v>4.71</v>
      </c>
      <c r="K260" s="1">
        <v>0.22</v>
      </c>
      <c r="L260" s="1">
        <v>0</v>
      </c>
      <c r="M260" s="1">
        <v>0</v>
      </c>
      <c r="N260" s="1">
        <v>0.13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0.14000000000000001</v>
      </c>
      <c r="U260" s="1">
        <v>1.5</v>
      </c>
      <c r="V260" s="1">
        <v>3</v>
      </c>
      <c r="W260" s="1">
        <v>0.01</v>
      </c>
      <c r="X260" s="1">
        <v>0.01</v>
      </c>
      <c r="Y260" s="1">
        <v>0.02</v>
      </c>
      <c r="Z260" s="1">
        <v>0</v>
      </c>
      <c r="AA260" s="4">
        <v>0</v>
      </c>
      <c r="AB260" s="4">
        <v>0</v>
      </c>
      <c r="AC260" s="4">
        <v>0</v>
      </c>
      <c r="AD260" s="4">
        <v>7.6</v>
      </c>
      <c r="AE260" s="4">
        <v>4.5</v>
      </c>
      <c r="AF260" s="4">
        <v>1.7</v>
      </c>
      <c r="AG260" s="4">
        <v>4.7</v>
      </c>
      <c r="AH260" s="4">
        <v>4.3</v>
      </c>
      <c r="AI260" s="4">
        <v>4.2</v>
      </c>
      <c r="AJ260" s="4">
        <v>3.6</v>
      </c>
      <c r="AK260" s="4">
        <v>2.6</v>
      </c>
      <c r="AL260" s="4">
        <v>5.7</v>
      </c>
      <c r="AM260" s="4">
        <v>3.5</v>
      </c>
      <c r="AN260" s="4">
        <v>2.4</v>
      </c>
      <c r="AO260" s="4">
        <v>14.2</v>
      </c>
      <c r="AP260" s="4">
        <v>0</v>
      </c>
      <c r="AQ260" s="4">
        <v>4.8</v>
      </c>
      <c r="AR260" s="4">
        <v>5.4</v>
      </c>
      <c r="AS260" s="4">
        <v>4.2</v>
      </c>
      <c r="AT260" s="4">
        <v>1</v>
      </c>
      <c r="AU260" s="4">
        <v>0.27</v>
      </c>
      <c r="AV260" s="4">
        <v>0.12</v>
      </c>
      <c r="AW260" s="4">
        <v>7.0000000000000007E-2</v>
      </c>
      <c r="AX260" s="4">
        <v>0.15</v>
      </c>
      <c r="AY260" s="4">
        <v>0.17</v>
      </c>
      <c r="AZ260" s="4">
        <v>0.79</v>
      </c>
      <c r="BA260" s="4">
        <v>0</v>
      </c>
      <c r="BB260" s="4">
        <v>2.21</v>
      </c>
      <c r="BC260" s="4">
        <v>0</v>
      </c>
      <c r="BD260" s="4">
        <v>0.68</v>
      </c>
      <c r="BE260" s="4">
        <v>0</v>
      </c>
      <c r="BF260" s="4">
        <v>0</v>
      </c>
      <c r="BG260" s="4">
        <v>0</v>
      </c>
      <c r="BH260" s="4">
        <v>0.15</v>
      </c>
      <c r="BI260" s="4">
        <v>0.23</v>
      </c>
      <c r="BJ260" s="4">
        <v>1.8</v>
      </c>
      <c r="BK260" s="4">
        <v>0</v>
      </c>
      <c r="BL260" s="4">
        <v>0</v>
      </c>
      <c r="BM260" s="4">
        <v>0.09</v>
      </c>
      <c r="BN260" s="4">
        <v>0.01</v>
      </c>
      <c r="BO260" s="4">
        <v>0</v>
      </c>
      <c r="BP260" s="4">
        <v>0</v>
      </c>
      <c r="BQ260" s="4">
        <v>0</v>
      </c>
      <c r="BR260" s="4">
        <v>0</v>
      </c>
      <c r="BS260" s="4">
        <v>2.5</v>
      </c>
      <c r="BU260" s="4">
        <v>45</v>
      </c>
      <c r="BW260" s="4">
        <v>0</v>
      </c>
      <c r="BX260" s="4">
        <v>0</v>
      </c>
      <c r="BY260" s="4">
        <v>0</v>
      </c>
      <c r="BZ260" s="4">
        <v>0</v>
      </c>
      <c r="CA260" s="4">
        <v>0</v>
      </c>
      <c r="CB260" s="4">
        <v>0</v>
      </c>
      <c r="CC260" s="4">
        <v>0</v>
      </c>
      <c r="CD260" s="4">
        <v>0</v>
      </c>
      <c r="CE260" s="4">
        <v>0</v>
      </c>
      <c r="CF260" s="4">
        <v>0</v>
      </c>
      <c r="CG260" s="4">
        <v>0</v>
      </c>
    </row>
    <row r="261" spans="1:85" s="4" customFormat="1" ht="15" x14ac:dyDescent="0.25">
      <c r="A261" s="4" t="str">
        <f>""</f>
        <v/>
      </c>
      <c r="B261" s="6" t="s">
        <v>82</v>
      </c>
      <c r="C261" s="29" t="str">
        <f>"100"</f>
        <v>100</v>
      </c>
      <c r="D261" s="17">
        <v>9</v>
      </c>
      <c r="E261" s="17">
        <v>18</v>
      </c>
      <c r="F261" s="17">
        <v>5</v>
      </c>
      <c r="G261" s="17">
        <v>0</v>
      </c>
      <c r="H261" s="17">
        <v>4</v>
      </c>
      <c r="I261" s="17">
        <v>99.8</v>
      </c>
      <c r="J261" s="1">
        <v>5.2</v>
      </c>
      <c r="K261" s="1">
        <v>0</v>
      </c>
      <c r="L261" s="1">
        <v>0</v>
      </c>
      <c r="M261" s="1">
        <v>0</v>
      </c>
      <c r="N261" s="1">
        <v>4</v>
      </c>
      <c r="O261" s="1">
        <v>0</v>
      </c>
      <c r="P261" s="1">
        <v>0</v>
      </c>
      <c r="Q261" s="1">
        <v>0</v>
      </c>
      <c r="R261" s="1">
        <v>0</v>
      </c>
      <c r="S261" s="1">
        <v>1.2</v>
      </c>
      <c r="T261" s="1">
        <v>1</v>
      </c>
      <c r="U261" s="1">
        <v>41</v>
      </c>
      <c r="V261" s="1">
        <v>112</v>
      </c>
      <c r="W261" s="1">
        <v>0.27</v>
      </c>
      <c r="X261" s="1">
        <v>0.4</v>
      </c>
      <c r="Y261" s="1">
        <v>3.9</v>
      </c>
      <c r="Z261" s="1">
        <v>0.5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0</v>
      </c>
      <c r="BO261" s="4">
        <v>0</v>
      </c>
      <c r="BP261" s="4">
        <v>0</v>
      </c>
      <c r="BQ261" s="4">
        <v>0</v>
      </c>
      <c r="BR261" s="4">
        <v>0</v>
      </c>
      <c r="BS261" s="4">
        <v>82</v>
      </c>
      <c r="BU261" s="4">
        <v>55</v>
      </c>
      <c r="BW261" s="4">
        <v>0</v>
      </c>
      <c r="BX261" s="4">
        <v>0</v>
      </c>
      <c r="BY261" s="4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</row>
    <row r="262" spans="1:85" s="4" customFormat="1" ht="15" x14ac:dyDescent="0.25">
      <c r="A262" s="4" t="str">
        <f>"-"</f>
        <v>-</v>
      </c>
      <c r="B262" s="6" t="s">
        <v>83</v>
      </c>
      <c r="C262" s="29" t="str">
        <f>"100"</f>
        <v>100</v>
      </c>
      <c r="D262" s="17">
        <v>6.61</v>
      </c>
      <c r="E262" s="17">
        <v>0</v>
      </c>
      <c r="F262" s="17">
        <v>0.66</v>
      </c>
      <c r="G262" s="17">
        <v>0.66</v>
      </c>
      <c r="H262" s="17">
        <v>46.7</v>
      </c>
      <c r="I262" s="17">
        <v>224.80099999999999</v>
      </c>
      <c r="J262" s="1">
        <v>0.2</v>
      </c>
      <c r="K262" s="1">
        <v>0</v>
      </c>
      <c r="L262" s="1">
        <v>0</v>
      </c>
      <c r="M262" s="1">
        <v>0</v>
      </c>
      <c r="N262" s="1">
        <v>1.1000000000000001</v>
      </c>
      <c r="O262" s="1">
        <v>45.6</v>
      </c>
      <c r="P262" s="1">
        <v>0.2</v>
      </c>
      <c r="Q262" s="1">
        <v>0</v>
      </c>
      <c r="R262" s="1">
        <v>0</v>
      </c>
      <c r="S262" s="1">
        <v>0.3</v>
      </c>
      <c r="T262" s="1">
        <v>1.8</v>
      </c>
      <c r="U262" s="1">
        <v>245.7</v>
      </c>
      <c r="V262" s="1">
        <v>82.46</v>
      </c>
      <c r="W262" s="1">
        <v>0.05</v>
      </c>
      <c r="X262" s="1">
        <v>1.36</v>
      </c>
      <c r="Y262" s="1">
        <v>3.1</v>
      </c>
      <c r="Z262" s="1">
        <v>0</v>
      </c>
      <c r="AA262" s="4">
        <v>0</v>
      </c>
      <c r="AB262" s="4">
        <v>0</v>
      </c>
      <c r="AC262" s="4">
        <v>0</v>
      </c>
      <c r="AD262" s="4">
        <v>508.95</v>
      </c>
      <c r="AE262" s="4">
        <v>168.78</v>
      </c>
      <c r="AF262" s="4">
        <v>100.05</v>
      </c>
      <c r="AG262" s="4">
        <v>200.1</v>
      </c>
      <c r="AH262" s="4">
        <v>75.69</v>
      </c>
      <c r="AI262" s="4">
        <v>361.92</v>
      </c>
      <c r="AJ262" s="4">
        <v>224.46</v>
      </c>
      <c r="AK262" s="4">
        <v>313.2</v>
      </c>
      <c r="AL262" s="4">
        <v>258.39</v>
      </c>
      <c r="AM262" s="4">
        <v>135.72</v>
      </c>
      <c r="AN262" s="4">
        <v>240.12</v>
      </c>
      <c r="AO262" s="4">
        <v>2007.96</v>
      </c>
      <c r="AP262" s="4">
        <v>234.9</v>
      </c>
      <c r="AQ262" s="4">
        <v>654.24</v>
      </c>
      <c r="AR262" s="4">
        <v>284.49</v>
      </c>
      <c r="AS262" s="4">
        <v>188.79</v>
      </c>
      <c r="AT262" s="4">
        <v>149.63999999999999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0.14000000000000001</v>
      </c>
      <c r="BB262" s="4">
        <v>0.08</v>
      </c>
      <c r="BC262" s="4">
        <v>7.0000000000000007E-2</v>
      </c>
      <c r="BD262" s="4">
        <v>0.01</v>
      </c>
      <c r="BE262" s="4">
        <v>0</v>
      </c>
      <c r="BF262" s="4">
        <v>0</v>
      </c>
      <c r="BG262" s="4">
        <v>0</v>
      </c>
      <c r="BH262" s="4">
        <v>0</v>
      </c>
      <c r="BI262" s="4">
        <v>0.01</v>
      </c>
      <c r="BJ262" s="4">
        <v>7.0000000000000007E-2</v>
      </c>
      <c r="BK262" s="4">
        <v>0</v>
      </c>
      <c r="BL262" s="4">
        <v>0</v>
      </c>
      <c r="BM262" s="4">
        <v>0.28000000000000003</v>
      </c>
      <c r="BN262" s="4">
        <v>0.01</v>
      </c>
      <c r="BO262" s="4">
        <v>0</v>
      </c>
      <c r="BP262" s="4">
        <v>0</v>
      </c>
      <c r="BQ262" s="4">
        <v>0</v>
      </c>
      <c r="BR262" s="4">
        <v>0</v>
      </c>
      <c r="BS262" s="4">
        <v>39.1</v>
      </c>
      <c r="BU262" s="4">
        <v>0</v>
      </c>
      <c r="BW262" s="4">
        <v>0</v>
      </c>
      <c r="BX262" s="4">
        <v>0</v>
      </c>
      <c r="BY262" s="4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</row>
    <row r="263" spans="1:85" s="4" customFormat="1" ht="15" x14ac:dyDescent="0.25">
      <c r="A263" s="4" t="str">
        <f>"17/10"</f>
        <v>17/10</v>
      </c>
      <c r="B263" s="6" t="s">
        <v>150</v>
      </c>
      <c r="C263" s="29" t="str">
        <f>"200"</f>
        <v>200</v>
      </c>
      <c r="D263" s="17">
        <v>3.01</v>
      </c>
      <c r="E263" s="17">
        <v>2.9</v>
      </c>
      <c r="F263" s="17">
        <v>2.88</v>
      </c>
      <c r="G263" s="17">
        <v>7.0000000000000007E-2</v>
      </c>
      <c r="H263" s="17">
        <v>13.36</v>
      </c>
      <c r="I263" s="17">
        <v>89.009680000000003</v>
      </c>
      <c r="J263" s="1">
        <v>2</v>
      </c>
      <c r="K263" s="1">
        <v>0</v>
      </c>
      <c r="L263" s="1">
        <v>0</v>
      </c>
      <c r="M263" s="1">
        <v>0</v>
      </c>
      <c r="N263" s="1">
        <v>13.36</v>
      </c>
      <c r="O263" s="1">
        <v>0</v>
      </c>
      <c r="P263" s="1">
        <v>0</v>
      </c>
      <c r="Q263" s="1">
        <v>0</v>
      </c>
      <c r="R263" s="1">
        <v>0</v>
      </c>
      <c r="S263" s="1">
        <v>0.1</v>
      </c>
      <c r="T263" s="1">
        <v>0.71</v>
      </c>
      <c r="U263" s="1">
        <v>50.1</v>
      </c>
      <c r="V263" s="1">
        <v>128.74</v>
      </c>
      <c r="W263" s="1">
        <v>0.12</v>
      </c>
      <c r="X263" s="1">
        <v>0.08</v>
      </c>
      <c r="Y263" s="1">
        <v>0.8</v>
      </c>
      <c r="Z263" s="1">
        <v>0.52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0</v>
      </c>
      <c r="BO263" s="4">
        <v>0</v>
      </c>
      <c r="BP263" s="4">
        <v>0</v>
      </c>
      <c r="BQ263" s="4">
        <v>0</v>
      </c>
      <c r="BR263" s="4">
        <v>0</v>
      </c>
      <c r="BS263" s="4">
        <v>198.55</v>
      </c>
      <c r="BU263" s="4">
        <v>13.33</v>
      </c>
      <c r="BW263" s="4">
        <v>0</v>
      </c>
      <c r="BX263" s="4">
        <v>0</v>
      </c>
      <c r="BY263" s="4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10</v>
      </c>
      <c r="CG263" s="4">
        <v>0</v>
      </c>
    </row>
    <row r="264" spans="1:85" s="7" customFormat="1" ht="14.25" x14ac:dyDescent="0.2">
      <c r="B264" s="13" t="s">
        <v>85</v>
      </c>
      <c r="C264" s="25">
        <f>C263+C261+C262+C260+C259+C258</f>
        <v>600</v>
      </c>
      <c r="D264" s="18">
        <v>27.12</v>
      </c>
      <c r="E264" s="18">
        <v>28.56</v>
      </c>
      <c r="F264" s="18">
        <v>24.84</v>
      </c>
      <c r="G264" s="18">
        <v>0.88</v>
      </c>
      <c r="H264" s="18">
        <v>80.930000000000007</v>
      </c>
      <c r="I264" s="18">
        <v>662.52</v>
      </c>
      <c r="J264" s="19">
        <v>16.48</v>
      </c>
      <c r="K264" s="19">
        <v>0.28999999999999998</v>
      </c>
      <c r="L264" s="19">
        <v>0</v>
      </c>
      <c r="M264" s="19">
        <v>0</v>
      </c>
      <c r="N264" s="19">
        <v>25.38</v>
      </c>
      <c r="O264" s="19">
        <v>55.55</v>
      </c>
      <c r="P264" s="19">
        <v>0.61</v>
      </c>
      <c r="Q264" s="19">
        <v>0</v>
      </c>
      <c r="R264" s="19">
        <v>0</v>
      </c>
      <c r="S264" s="19">
        <v>1.69</v>
      </c>
      <c r="T264" s="19">
        <v>5.4</v>
      </c>
      <c r="U264" s="19">
        <v>669.19</v>
      </c>
      <c r="V264" s="19">
        <v>506.17</v>
      </c>
      <c r="W264" s="19">
        <v>0.74</v>
      </c>
      <c r="X264" s="19">
        <v>2.19</v>
      </c>
      <c r="Y264" s="19">
        <v>10.45</v>
      </c>
      <c r="Z264" s="19">
        <v>1.46</v>
      </c>
      <c r="AA264" s="7">
        <v>0</v>
      </c>
      <c r="AB264" s="7">
        <v>0</v>
      </c>
      <c r="AC264" s="7">
        <v>0</v>
      </c>
      <c r="AD264" s="7">
        <v>1038.5899999999999</v>
      </c>
      <c r="AE264" s="7">
        <v>572.49</v>
      </c>
      <c r="AF264" s="7">
        <v>294.39999999999998</v>
      </c>
      <c r="AG264" s="7">
        <v>484.01</v>
      </c>
      <c r="AH264" s="7">
        <v>176.91</v>
      </c>
      <c r="AI264" s="7">
        <v>680.31</v>
      </c>
      <c r="AJ264" s="7">
        <v>568.14</v>
      </c>
      <c r="AK264" s="7">
        <v>703.29</v>
      </c>
      <c r="AL264" s="7">
        <v>833.76</v>
      </c>
      <c r="AM264" s="7">
        <v>300.20999999999998</v>
      </c>
      <c r="AN264" s="7">
        <v>454.78</v>
      </c>
      <c r="AO264" s="7">
        <v>2904.74</v>
      </c>
      <c r="AP264" s="7">
        <v>241.46</v>
      </c>
      <c r="AQ264" s="7">
        <v>865.38</v>
      </c>
      <c r="AR264" s="7">
        <v>709.21</v>
      </c>
      <c r="AS264" s="7">
        <v>425.49</v>
      </c>
      <c r="AT264" s="7">
        <v>287.45999999999998</v>
      </c>
      <c r="AU264" s="7">
        <v>0.35</v>
      </c>
      <c r="AV264" s="7">
        <v>0.16</v>
      </c>
      <c r="AW264" s="7">
        <v>0.09</v>
      </c>
      <c r="AX264" s="7">
        <v>0.19</v>
      </c>
      <c r="AY264" s="7">
        <v>0.22</v>
      </c>
      <c r="AZ264" s="7">
        <v>1.03</v>
      </c>
      <c r="BA264" s="7">
        <v>0.14000000000000001</v>
      </c>
      <c r="BB264" s="7">
        <v>2.93</v>
      </c>
      <c r="BC264" s="7">
        <v>7.0000000000000007E-2</v>
      </c>
      <c r="BD264" s="7">
        <v>0.89</v>
      </c>
      <c r="BE264" s="7">
        <v>0</v>
      </c>
      <c r="BF264" s="7">
        <v>0</v>
      </c>
      <c r="BG264" s="7">
        <v>0</v>
      </c>
      <c r="BH264" s="7">
        <v>0.2</v>
      </c>
      <c r="BI264" s="7">
        <v>0.3</v>
      </c>
      <c r="BJ264" s="7">
        <v>2.42</v>
      </c>
      <c r="BK264" s="7">
        <v>0</v>
      </c>
      <c r="BL264" s="7">
        <v>0</v>
      </c>
      <c r="BM264" s="7">
        <v>0.43</v>
      </c>
      <c r="BN264" s="7">
        <v>0.02</v>
      </c>
      <c r="BO264" s="7">
        <v>0</v>
      </c>
      <c r="BP264" s="7">
        <v>0</v>
      </c>
      <c r="BQ264" s="7">
        <v>0</v>
      </c>
      <c r="BR264" s="7">
        <v>0</v>
      </c>
      <c r="BS264" s="7">
        <v>490.23</v>
      </c>
      <c r="BT264" s="7" t="e">
        <f>$I$264/#REF!*100</f>
        <v>#REF!</v>
      </c>
      <c r="BU264" s="7">
        <v>237.13</v>
      </c>
      <c r="BW264" s="7">
        <v>0</v>
      </c>
      <c r="BX264" s="7">
        <v>0</v>
      </c>
      <c r="BY264" s="7">
        <v>0</v>
      </c>
      <c r="BZ264" s="7">
        <v>0</v>
      </c>
      <c r="CA264" s="7">
        <v>0</v>
      </c>
      <c r="CB264" s="7">
        <v>0</v>
      </c>
      <c r="CC264" s="7">
        <v>0</v>
      </c>
      <c r="CD264" s="7">
        <v>0</v>
      </c>
      <c r="CE264" s="7">
        <v>0</v>
      </c>
      <c r="CF264" s="7">
        <v>13</v>
      </c>
      <c r="CG264" s="7">
        <v>0.6</v>
      </c>
    </row>
    <row r="265" spans="1:85" s="4" customFormat="1" ht="15" x14ac:dyDescent="0.25">
      <c r="B265" s="12" t="s">
        <v>86</v>
      </c>
      <c r="C265" s="29"/>
      <c r="D265" s="17"/>
      <c r="E265" s="17"/>
      <c r="F265" s="17"/>
      <c r="G265" s="17"/>
      <c r="H265" s="17"/>
      <c r="I265" s="17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85" s="4" customFormat="1" ht="15" x14ac:dyDescent="0.25">
      <c r="A266" s="4" t="str">
        <f>"-"</f>
        <v>-</v>
      </c>
      <c r="B266" s="6" t="s">
        <v>87</v>
      </c>
      <c r="C266" s="29" t="str">
        <f>"200"</f>
        <v>200</v>
      </c>
      <c r="D266" s="17">
        <v>1</v>
      </c>
      <c r="E266" s="17">
        <v>0</v>
      </c>
      <c r="F266" s="17">
        <v>0.2</v>
      </c>
      <c r="G266" s="17">
        <v>0</v>
      </c>
      <c r="H266" s="17">
        <v>20.2</v>
      </c>
      <c r="I266" s="17">
        <v>86.47999999999999</v>
      </c>
      <c r="J266" s="1">
        <v>0</v>
      </c>
      <c r="K266" s="1">
        <v>0</v>
      </c>
      <c r="L266" s="1">
        <v>0</v>
      </c>
      <c r="M266" s="1">
        <v>0</v>
      </c>
      <c r="N266" s="1">
        <v>19.8</v>
      </c>
      <c r="O266" s="1">
        <v>0.4</v>
      </c>
      <c r="P266" s="1">
        <v>0.4</v>
      </c>
      <c r="Q266" s="1">
        <v>0</v>
      </c>
      <c r="R266" s="1">
        <v>0</v>
      </c>
      <c r="S266" s="1">
        <v>1</v>
      </c>
      <c r="T266" s="1">
        <v>0.6</v>
      </c>
      <c r="U266" s="1">
        <v>52</v>
      </c>
      <c r="V266" s="1">
        <v>240</v>
      </c>
      <c r="W266" s="1">
        <v>0.02</v>
      </c>
      <c r="X266" s="1">
        <v>0.2</v>
      </c>
      <c r="Y266" s="1">
        <v>0.4</v>
      </c>
      <c r="Z266" s="1">
        <v>4</v>
      </c>
      <c r="AA266" s="4">
        <v>0.4</v>
      </c>
      <c r="AB266" s="4">
        <v>0</v>
      </c>
      <c r="AC266" s="4">
        <v>0</v>
      </c>
      <c r="AD266" s="4">
        <v>28</v>
      </c>
      <c r="AE266" s="4">
        <v>28</v>
      </c>
      <c r="AF266" s="4">
        <v>4</v>
      </c>
      <c r="AG266" s="4">
        <v>16</v>
      </c>
      <c r="AH266" s="4">
        <v>4</v>
      </c>
      <c r="AI266" s="4">
        <v>14</v>
      </c>
      <c r="AJ266" s="4">
        <v>26</v>
      </c>
      <c r="AK266" s="4">
        <v>16</v>
      </c>
      <c r="AL266" s="4">
        <v>116</v>
      </c>
      <c r="AM266" s="4">
        <v>10</v>
      </c>
      <c r="AN266" s="4">
        <v>22</v>
      </c>
      <c r="AO266" s="4">
        <v>64</v>
      </c>
      <c r="AP266" s="4">
        <v>340</v>
      </c>
      <c r="AQ266" s="4">
        <v>20</v>
      </c>
      <c r="AR266" s="4">
        <v>24</v>
      </c>
      <c r="AS266" s="4">
        <v>10</v>
      </c>
      <c r="AT266" s="4">
        <v>8</v>
      </c>
      <c r="AU266" s="4">
        <v>2.06</v>
      </c>
      <c r="AV266" s="4">
        <v>1.22</v>
      </c>
      <c r="AW266" s="4">
        <v>0.62</v>
      </c>
      <c r="AX266" s="4">
        <v>1.22</v>
      </c>
      <c r="AY266" s="4">
        <v>1.32</v>
      </c>
      <c r="AZ266" s="4">
        <v>9.2200000000000006</v>
      </c>
      <c r="BA266" s="4">
        <v>0.7</v>
      </c>
      <c r="BB266" s="4">
        <v>11.44</v>
      </c>
      <c r="BC266" s="4">
        <v>0.36</v>
      </c>
      <c r="BD266" s="4">
        <v>6.3</v>
      </c>
      <c r="BE266" s="4">
        <v>0.6</v>
      </c>
      <c r="BF266" s="4">
        <v>0</v>
      </c>
      <c r="BG266" s="4">
        <v>0</v>
      </c>
      <c r="BH266" s="4">
        <v>0</v>
      </c>
      <c r="BI266" s="4">
        <v>1.64</v>
      </c>
      <c r="BJ266" s="4">
        <v>14.04</v>
      </c>
      <c r="BK266" s="4">
        <v>0.14000000000000001</v>
      </c>
      <c r="BL266" s="4">
        <v>0</v>
      </c>
      <c r="BM266" s="4">
        <v>1.26</v>
      </c>
      <c r="BN266" s="4">
        <v>0.54</v>
      </c>
      <c r="BO266" s="4">
        <v>1.02</v>
      </c>
      <c r="BP266" s="4">
        <v>0</v>
      </c>
      <c r="BQ266" s="4">
        <v>0</v>
      </c>
      <c r="BR266" s="4">
        <v>0</v>
      </c>
      <c r="BS266" s="4">
        <v>176.2</v>
      </c>
      <c r="BU266" s="4">
        <v>0</v>
      </c>
      <c r="BW266" s="4">
        <v>0</v>
      </c>
      <c r="BX266" s="4">
        <v>0</v>
      </c>
      <c r="BY266" s="4">
        <v>0</v>
      </c>
      <c r="BZ266" s="4">
        <v>0</v>
      </c>
      <c r="CA266" s="4">
        <v>0</v>
      </c>
      <c r="CB266" s="4">
        <v>0</v>
      </c>
      <c r="CC266" s="4">
        <v>0</v>
      </c>
      <c r="CD266" s="4">
        <v>0</v>
      </c>
      <c r="CE266" s="4">
        <v>0</v>
      </c>
      <c r="CF266" s="4">
        <v>0</v>
      </c>
      <c r="CG266" s="4">
        <v>0</v>
      </c>
    </row>
    <row r="267" spans="1:85" s="7" customFormat="1" ht="14.25" x14ac:dyDescent="0.2">
      <c r="B267" s="13" t="s">
        <v>88</v>
      </c>
      <c r="C267" s="25" t="str">
        <f>C266</f>
        <v>200</v>
      </c>
      <c r="D267" s="18">
        <v>1</v>
      </c>
      <c r="E267" s="18">
        <v>0</v>
      </c>
      <c r="F267" s="18">
        <v>0.2</v>
      </c>
      <c r="G267" s="18">
        <v>0</v>
      </c>
      <c r="H267" s="18">
        <v>20.2</v>
      </c>
      <c r="I267" s="18">
        <v>86.48</v>
      </c>
      <c r="J267" s="19">
        <v>0</v>
      </c>
      <c r="K267" s="19">
        <v>0</v>
      </c>
      <c r="L267" s="19">
        <v>0</v>
      </c>
      <c r="M267" s="19">
        <v>0</v>
      </c>
      <c r="N267" s="19">
        <v>19.8</v>
      </c>
      <c r="O267" s="19">
        <v>0.4</v>
      </c>
      <c r="P267" s="19">
        <v>0.4</v>
      </c>
      <c r="Q267" s="19">
        <v>0</v>
      </c>
      <c r="R267" s="19">
        <v>0</v>
      </c>
      <c r="S267" s="19">
        <v>1</v>
      </c>
      <c r="T267" s="19">
        <v>0.6</v>
      </c>
      <c r="U267" s="19">
        <v>52</v>
      </c>
      <c r="V267" s="19">
        <v>240</v>
      </c>
      <c r="W267" s="19">
        <v>0.02</v>
      </c>
      <c r="X267" s="19">
        <v>0.2</v>
      </c>
      <c r="Y267" s="19">
        <v>0.4</v>
      </c>
      <c r="Z267" s="19">
        <v>4</v>
      </c>
      <c r="AA267" s="7">
        <v>0.4</v>
      </c>
      <c r="AB267" s="7">
        <v>0</v>
      </c>
      <c r="AC267" s="7">
        <v>0</v>
      </c>
      <c r="AD267" s="7">
        <v>28</v>
      </c>
      <c r="AE267" s="7">
        <v>28</v>
      </c>
      <c r="AF267" s="7">
        <v>4</v>
      </c>
      <c r="AG267" s="7">
        <v>16</v>
      </c>
      <c r="AH267" s="7">
        <v>4</v>
      </c>
      <c r="AI267" s="7">
        <v>14</v>
      </c>
      <c r="AJ267" s="7">
        <v>26</v>
      </c>
      <c r="AK267" s="7">
        <v>16</v>
      </c>
      <c r="AL267" s="7">
        <v>116</v>
      </c>
      <c r="AM267" s="7">
        <v>10</v>
      </c>
      <c r="AN267" s="7">
        <v>22</v>
      </c>
      <c r="AO267" s="7">
        <v>64</v>
      </c>
      <c r="AP267" s="7">
        <v>340</v>
      </c>
      <c r="AQ267" s="7">
        <v>20</v>
      </c>
      <c r="AR267" s="7">
        <v>24</v>
      </c>
      <c r="AS267" s="7">
        <v>10</v>
      </c>
      <c r="AT267" s="7">
        <v>8</v>
      </c>
      <c r="AU267" s="7">
        <v>2.06</v>
      </c>
      <c r="AV267" s="7">
        <v>1.22</v>
      </c>
      <c r="AW267" s="7">
        <v>0.62</v>
      </c>
      <c r="AX267" s="7">
        <v>1.22</v>
      </c>
      <c r="AY267" s="7">
        <v>1.32</v>
      </c>
      <c r="AZ267" s="7">
        <v>9.2200000000000006</v>
      </c>
      <c r="BA267" s="7">
        <v>0.7</v>
      </c>
      <c r="BB267" s="7">
        <v>11.44</v>
      </c>
      <c r="BC267" s="7">
        <v>0.36</v>
      </c>
      <c r="BD267" s="7">
        <v>6.3</v>
      </c>
      <c r="BE267" s="7">
        <v>0.6</v>
      </c>
      <c r="BF267" s="7">
        <v>0</v>
      </c>
      <c r="BG267" s="7">
        <v>0</v>
      </c>
      <c r="BH267" s="7">
        <v>0</v>
      </c>
      <c r="BI267" s="7">
        <v>1.64</v>
      </c>
      <c r="BJ267" s="7">
        <v>14.04</v>
      </c>
      <c r="BK267" s="7">
        <v>0.14000000000000001</v>
      </c>
      <c r="BL267" s="7">
        <v>0</v>
      </c>
      <c r="BM267" s="7">
        <v>1.26</v>
      </c>
      <c r="BN267" s="7">
        <v>0.54</v>
      </c>
      <c r="BO267" s="7">
        <v>1.02</v>
      </c>
      <c r="BP267" s="7">
        <v>0</v>
      </c>
      <c r="BQ267" s="7">
        <v>0</v>
      </c>
      <c r="BR267" s="7">
        <v>0</v>
      </c>
      <c r="BS267" s="7">
        <v>176.2</v>
      </c>
      <c r="BT267" s="7" t="e">
        <f>$I$267/#REF!*100</f>
        <v>#REF!</v>
      </c>
      <c r="BU267" s="7">
        <v>0</v>
      </c>
      <c r="BW267" s="7">
        <v>0</v>
      </c>
      <c r="BX267" s="7">
        <v>0</v>
      </c>
      <c r="BY267" s="7">
        <v>0</v>
      </c>
      <c r="BZ267" s="7">
        <v>0</v>
      </c>
      <c r="CA267" s="7">
        <v>0</v>
      </c>
      <c r="CB267" s="7">
        <v>0</v>
      </c>
      <c r="CC267" s="7">
        <v>0</v>
      </c>
      <c r="CD267" s="7">
        <v>0</v>
      </c>
      <c r="CE267" s="7">
        <v>0</v>
      </c>
      <c r="CF267" s="7">
        <v>0</v>
      </c>
      <c r="CG267" s="7">
        <v>0</v>
      </c>
    </row>
    <row r="268" spans="1:85" s="4" customFormat="1" ht="15" x14ac:dyDescent="0.25">
      <c r="B268" s="12" t="s">
        <v>89</v>
      </c>
      <c r="C268" s="29"/>
      <c r="D268" s="17"/>
      <c r="E268" s="17"/>
      <c r="F268" s="17"/>
      <c r="G268" s="17"/>
      <c r="H268" s="17"/>
      <c r="I268" s="17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85" s="4" customFormat="1" ht="15" x14ac:dyDescent="0.25">
      <c r="A269" s="4" t="str">
        <f>"20/1"</f>
        <v>20/1</v>
      </c>
      <c r="B269" s="6" t="s">
        <v>116</v>
      </c>
      <c r="C269" s="29" t="str">
        <f>"80"</f>
        <v>80</v>
      </c>
      <c r="D269" s="17">
        <v>1.05</v>
      </c>
      <c r="E269" s="17">
        <v>0</v>
      </c>
      <c r="F269" s="17">
        <v>3.97</v>
      </c>
      <c r="G269" s="17">
        <v>3.97</v>
      </c>
      <c r="H269" s="17">
        <v>15.19</v>
      </c>
      <c r="I269" s="17">
        <v>102.03556160000001</v>
      </c>
      <c r="J269" s="1">
        <v>0.5</v>
      </c>
      <c r="K269" s="1">
        <v>2.6</v>
      </c>
      <c r="L269" s="1">
        <v>0</v>
      </c>
      <c r="M269" s="1">
        <v>0</v>
      </c>
      <c r="N269" s="1">
        <v>15.07</v>
      </c>
      <c r="O269" s="1">
        <v>0.12</v>
      </c>
      <c r="P269" s="1">
        <v>1.9</v>
      </c>
      <c r="Q269" s="1">
        <v>0</v>
      </c>
      <c r="R269" s="1">
        <v>0</v>
      </c>
      <c r="S269" s="1">
        <v>0.18</v>
      </c>
      <c r="T269" s="1">
        <v>1.06</v>
      </c>
      <c r="U269" s="1">
        <v>12.36</v>
      </c>
      <c r="V269" s="1">
        <v>117.62</v>
      </c>
      <c r="W269" s="1">
        <v>0.04</v>
      </c>
      <c r="X269" s="1">
        <v>0.59</v>
      </c>
      <c r="Y269" s="1">
        <v>0.66</v>
      </c>
      <c r="Z269" s="1">
        <v>2.94</v>
      </c>
      <c r="AA269" s="4">
        <v>0</v>
      </c>
      <c r="AB269" s="4">
        <v>0</v>
      </c>
      <c r="AC269" s="4">
        <v>0</v>
      </c>
      <c r="AD269" s="4">
        <v>26.43</v>
      </c>
      <c r="AE269" s="4">
        <v>23.13</v>
      </c>
      <c r="AF269" s="4">
        <v>5.58</v>
      </c>
      <c r="AG269" s="4">
        <v>19.36</v>
      </c>
      <c r="AH269" s="4">
        <v>4.8099999999999996</v>
      </c>
      <c r="AI269" s="4">
        <v>18.739999999999998</v>
      </c>
      <c r="AJ269" s="4">
        <v>28.49</v>
      </c>
      <c r="AK269" s="4">
        <v>24.7</v>
      </c>
      <c r="AL269" s="4">
        <v>79.94</v>
      </c>
      <c r="AM269" s="4">
        <v>8.4</v>
      </c>
      <c r="AN269" s="4">
        <v>17.260000000000002</v>
      </c>
      <c r="AO269" s="4">
        <v>140.06</v>
      </c>
      <c r="AP269" s="4">
        <v>0.47</v>
      </c>
      <c r="AQ269" s="4">
        <v>17.84</v>
      </c>
      <c r="AR269" s="4">
        <v>19.61</v>
      </c>
      <c r="AS269" s="4">
        <v>10.87</v>
      </c>
      <c r="AT269" s="4">
        <v>7.17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0.24</v>
      </c>
      <c r="BC269" s="4">
        <v>0</v>
      </c>
      <c r="BD269" s="4">
        <v>0.16</v>
      </c>
      <c r="BE269" s="4">
        <v>0.01</v>
      </c>
      <c r="BF269" s="4">
        <v>0.03</v>
      </c>
      <c r="BG269" s="4">
        <v>0</v>
      </c>
      <c r="BH269" s="4">
        <v>0</v>
      </c>
      <c r="BI269" s="4">
        <v>0</v>
      </c>
      <c r="BJ269" s="4">
        <v>0.93</v>
      </c>
      <c r="BK269" s="4">
        <v>0</v>
      </c>
      <c r="BL269" s="4">
        <v>0</v>
      </c>
      <c r="BM269" s="4">
        <v>2.3199999999999998</v>
      </c>
      <c r="BN269" s="4">
        <v>0</v>
      </c>
      <c r="BO269" s="4">
        <v>0</v>
      </c>
      <c r="BP269" s="4">
        <v>0</v>
      </c>
      <c r="BQ269" s="4">
        <v>0</v>
      </c>
      <c r="BR269" s="4">
        <v>0</v>
      </c>
      <c r="BS269" s="4">
        <v>55.84</v>
      </c>
      <c r="BU269" s="4">
        <v>1176</v>
      </c>
      <c r="BW269" s="4">
        <v>0</v>
      </c>
      <c r="BX269" s="4">
        <v>0</v>
      </c>
      <c r="BY269" s="4">
        <v>0</v>
      </c>
      <c r="BZ269" s="4">
        <v>0</v>
      </c>
      <c r="CA269" s="4">
        <v>0</v>
      </c>
      <c r="CB269" s="4">
        <v>0</v>
      </c>
      <c r="CC269" s="4">
        <v>0</v>
      </c>
      <c r="CD269" s="4">
        <v>0</v>
      </c>
      <c r="CE269" s="4">
        <v>0</v>
      </c>
      <c r="CF269" s="4">
        <v>0.8</v>
      </c>
      <c r="CG269" s="4">
        <v>0</v>
      </c>
    </row>
    <row r="270" spans="1:85" s="4" customFormat="1" ht="15" x14ac:dyDescent="0.25">
      <c r="A270" s="4" t="str">
        <f>"19/2"</f>
        <v>19/2</v>
      </c>
      <c r="B270" s="6" t="s">
        <v>166</v>
      </c>
      <c r="C270" s="29" t="str">
        <f>"250"</f>
        <v>250</v>
      </c>
      <c r="D270" s="17">
        <v>5.31</v>
      </c>
      <c r="E270" s="17">
        <v>0</v>
      </c>
      <c r="F270" s="17">
        <v>5</v>
      </c>
      <c r="G270" s="17">
        <v>5.68</v>
      </c>
      <c r="H270" s="17">
        <v>19.809999999999999</v>
      </c>
      <c r="I270" s="17">
        <v>153.82913000000002</v>
      </c>
      <c r="J270" s="1">
        <v>0.73</v>
      </c>
      <c r="K270" s="1">
        <v>3.25</v>
      </c>
      <c r="L270" s="1">
        <v>0</v>
      </c>
      <c r="M270" s="1">
        <v>0</v>
      </c>
      <c r="N270" s="1">
        <v>3.08</v>
      </c>
      <c r="O270" s="1">
        <v>16.73</v>
      </c>
      <c r="P270" s="1">
        <v>3.38</v>
      </c>
      <c r="Q270" s="1">
        <v>0</v>
      </c>
      <c r="R270" s="1">
        <v>0</v>
      </c>
      <c r="S270" s="1">
        <v>0.18</v>
      </c>
      <c r="T270" s="1">
        <v>2.72</v>
      </c>
      <c r="U270" s="1">
        <v>496.63</v>
      </c>
      <c r="V270" s="1">
        <v>503.55</v>
      </c>
      <c r="W270" s="1">
        <v>7.0000000000000007E-2</v>
      </c>
      <c r="X270" s="1">
        <v>1.1200000000000001</v>
      </c>
      <c r="Y270" s="1">
        <v>2.61</v>
      </c>
      <c r="Z270" s="1">
        <v>5.65</v>
      </c>
      <c r="AA270" s="4">
        <v>0</v>
      </c>
      <c r="AB270" s="4">
        <v>0</v>
      </c>
      <c r="AC270" s="4">
        <v>0</v>
      </c>
      <c r="AD270" s="4">
        <v>344.91</v>
      </c>
      <c r="AE270" s="4">
        <v>331.28</v>
      </c>
      <c r="AF270" s="4">
        <v>45.5</v>
      </c>
      <c r="AG270" s="4">
        <v>185.28</v>
      </c>
      <c r="AH270" s="4">
        <v>61.6</v>
      </c>
      <c r="AI270" s="4">
        <v>217.7</v>
      </c>
      <c r="AJ270" s="4">
        <v>210.95</v>
      </c>
      <c r="AK270" s="4">
        <v>402.73</v>
      </c>
      <c r="AL270" s="4">
        <v>476.35</v>
      </c>
      <c r="AM270" s="4">
        <v>96.43</v>
      </c>
      <c r="AN270" s="4">
        <v>206.23</v>
      </c>
      <c r="AO270" s="4">
        <v>753.78</v>
      </c>
      <c r="AP270" s="4">
        <v>2</v>
      </c>
      <c r="AQ270" s="4">
        <v>145.35</v>
      </c>
      <c r="AR270" s="4">
        <v>177.24</v>
      </c>
      <c r="AS270" s="4">
        <v>149.52000000000001</v>
      </c>
      <c r="AT270" s="4">
        <v>56.1</v>
      </c>
      <c r="AU270" s="4">
        <v>0.01</v>
      </c>
      <c r="AV270" s="4">
        <v>0.01</v>
      </c>
      <c r="AW270" s="4">
        <v>0</v>
      </c>
      <c r="AX270" s="4">
        <v>0.01</v>
      </c>
      <c r="AY270" s="4">
        <v>0.01</v>
      </c>
      <c r="AZ270" s="4">
        <v>0.05</v>
      </c>
      <c r="BA270" s="4">
        <v>0</v>
      </c>
      <c r="BB270" s="4">
        <v>0.41</v>
      </c>
      <c r="BC270" s="4">
        <v>0</v>
      </c>
      <c r="BD270" s="4">
        <v>0.23</v>
      </c>
      <c r="BE270" s="4">
        <v>0.02</v>
      </c>
      <c r="BF270" s="4">
        <v>0.03</v>
      </c>
      <c r="BG270" s="4">
        <v>0</v>
      </c>
      <c r="BH270" s="4">
        <v>0</v>
      </c>
      <c r="BI270" s="4">
        <v>0.01</v>
      </c>
      <c r="BJ270" s="4">
        <v>1.27</v>
      </c>
      <c r="BK270" s="4">
        <v>0</v>
      </c>
      <c r="BL270" s="4">
        <v>0</v>
      </c>
      <c r="BM270" s="4">
        <v>3.2</v>
      </c>
      <c r="BN270" s="4">
        <v>0.02</v>
      </c>
      <c r="BO270" s="4">
        <v>0.01</v>
      </c>
      <c r="BP270" s="4">
        <v>0</v>
      </c>
      <c r="BQ270" s="4">
        <v>0</v>
      </c>
      <c r="BR270" s="4">
        <v>0</v>
      </c>
      <c r="BS270" s="4">
        <v>234.03</v>
      </c>
      <c r="BU270" s="4">
        <v>201.93</v>
      </c>
      <c r="BW270" s="4">
        <v>0</v>
      </c>
      <c r="BX270" s="4">
        <v>0</v>
      </c>
      <c r="BY270" s="4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1.25</v>
      </c>
    </row>
    <row r="271" spans="1:85" s="4" customFormat="1" ht="15" x14ac:dyDescent="0.25">
      <c r="A271" s="4" t="str">
        <f>"14/8"</f>
        <v>14/8</v>
      </c>
      <c r="B271" s="6" t="s">
        <v>203</v>
      </c>
      <c r="C271" s="29" t="str">
        <f>"90"</f>
        <v>90</v>
      </c>
      <c r="D271" s="17">
        <v>12.8</v>
      </c>
      <c r="E271" s="17">
        <v>12.59</v>
      </c>
      <c r="F271" s="17">
        <v>12.48</v>
      </c>
      <c r="G271" s="17">
        <v>0.12</v>
      </c>
      <c r="H271" s="17">
        <v>5.79</v>
      </c>
      <c r="I271" s="17">
        <v>187.39168199999997</v>
      </c>
      <c r="J271" s="1">
        <v>6.94</v>
      </c>
      <c r="K271" s="1">
        <v>0.1</v>
      </c>
      <c r="L271" s="1">
        <v>0</v>
      </c>
      <c r="M271" s="1">
        <v>0</v>
      </c>
      <c r="N271" s="1">
        <v>0.19</v>
      </c>
      <c r="O271" s="1">
        <v>5.6</v>
      </c>
      <c r="P271" s="1">
        <v>0.02</v>
      </c>
      <c r="Q271" s="1">
        <v>0</v>
      </c>
      <c r="R271" s="1">
        <v>0</v>
      </c>
      <c r="S271" s="1">
        <v>0.04</v>
      </c>
      <c r="T271" s="1">
        <v>1.81</v>
      </c>
      <c r="U271" s="1">
        <v>443.97</v>
      </c>
      <c r="V271" s="1">
        <v>210.7</v>
      </c>
      <c r="W271" s="1">
        <v>0.09</v>
      </c>
      <c r="X271" s="1">
        <v>2.71</v>
      </c>
      <c r="Y271" s="1">
        <v>5.96</v>
      </c>
      <c r="Z271" s="1">
        <v>0</v>
      </c>
      <c r="AA271" s="4">
        <v>0</v>
      </c>
      <c r="AB271" s="4">
        <v>0</v>
      </c>
      <c r="AC271" s="4">
        <v>0</v>
      </c>
      <c r="AD271" s="4">
        <v>1015.36</v>
      </c>
      <c r="AE271" s="4">
        <v>1034.8599999999999</v>
      </c>
      <c r="AF271" s="4">
        <v>297.68</v>
      </c>
      <c r="AG271" s="4">
        <v>540.75</v>
      </c>
      <c r="AH271" s="4">
        <v>146.12</v>
      </c>
      <c r="AI271" s="4">
        <v>559.04999999999995</v>
      </c>
      <c r="AJ271" s="4">
        <v>723.44</v>
      </c>
      <c r="AK271" s="4">
        <v>708.63</v>
      </c>
      <c r="AL271" s="4">
        <v>1164.29</v>
      </c>
      <c r="AM271" s="4">
        <v>471.81</v>
      </c>
      <c r="AN271" s="4">
        <v>630.66</v>
      </c>
      <c r="AO271" s="4">
        <v>2248.98</v>
      </c>
      <c r="AP271" s="4">
        <v>219.71</v>
      </c>
      <c r="AQ271" s="4">
        <v>532.17999999999995</v>
      </c>
      <c r="AR271" s="4">
        <v>538.79</v>
      </c>
      <c r="AS271" s="4">
        <v>446.86</v>
      </c>
      <c r="AT271" s="4">
        <v>186.62</v>
      </c>
      <c r="AU271" s="4">
        <v>0.11</v>
      </c>
      <c r="AV271" s="4">
        <v>0.05</v>
      </c>
      <c r="AW271" s="4">
        <v>0.03</v>
      </c>
      <c r="AX271" s="4">
        <v>0.06</v>
      </c>
      <c r="AY271" s="4">
        <v>7.0000000000000007E-2</v>
      </c>
      <c r="AZ271" s="4">
        <v>0.35</v>
      </c>
      <c r="BA271" s="4">
        <v>0.03</v>
      </c>
      <c r="BB271" s="4">
        <v>0.93</v>
      </c>
      <c r="BC271" s="4">
        <v>0.01</v>
      </c>
      <c r="BD271" s="4">
        <v>0.3</v>
      </c>
      <c r="BE271" s="4">
        <v>0</v>
      </c>
      <c r="BF271" s="4">
        <v>0</v>
      </c>
      <c r="BG271" s="4">
        <v>0</v>
      </c>
      <c r="BH271" s="4">
        <v>0.06</v>
      </c>
      <c r="BI271" s="4">
        <v>0.1</v>
      </c>
      <c r="BJ271" s="4">
        <v>0.78</v>
      </c>
      <c r="BK271" s="4">
        <v>0</v>
      </c>
      <c r="BL271" s="4">
        <v>0</v>
      </c>
      <c r="BM271" s="4">
        <v>0.1</v>
      </c>
      <c r="BN271" s="4">
        <v>0.01</v>
      </c>
      <c r="BO271" s="4">
        <v>0</v>
      </c>
      <c r="BP271" s="4">
        <v>0</v>
      </c>
      <c r="BQ271" s="4">
        <v>0</v>
      </c>
      <c r="BR271" s="4">
        <v>0</v>
      </c>
      <c r="BS271" s="4">
        <v>70.19</v>
      </c>
      <c r="BU271" s="4">
        <v>12.6</v>
      </c>
      <c r="BW271" s="4">
        <v>0</v>
      </c>
      <c r="BX271" s="4">
        <v>0</v>
      </c>
      <c r="BY271" s="4">
        <v>0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0.9</v>
      </c>
    </row>
    <row r="272" spans="1:85" s="4" customFormat="1" ht="15" x14ac:dyDescent="0.25">
      <c r="A272" s="4" t="str">
        <f>"57/3"</f>
        <v>57/3</v>
      </c>
      <c r="B272" s="6" t="s">
        <v>118</v>
      </c>
      <c r="C272" s="29" t="str">
        <f>"150"</f>
        <v>150</v>
      </c>
      <c r="D272" s="17">
        <v>5.27</v>
      </c>
      <c r="E272" s="17">
        <v>0</v>
      </c>
      <c r="F272" s="17">
        <v>0.57999999999999996</v>
      </c>
      <c r="G272" s="17">
        <v>0.66</v>
      </c>
      <c r="H272" s="17">
        <v>32.35</v>
      </c>
      <c r="I272" s="17">
        <v>162.12629699999999</v>
      </c>
      <c r="J272" s="1">
        <v>0.1</v>
      </c>
      <c r="K272" s="1">
        <v>0</v>
      </c>
      <c r="L272" s="1">
        <v>0</v>
      </c>
      <c r="M272" s="1">
        <v>0</v>
      </c>
      <c r="N272" s="1">
        <v>0.93</v>
      </c>
      <c r="O272" s="1">
        <v>31.42</v>
      </c>
      <c r="P272" s="1">
        <v>1.72</v>
      </c>
      <c r="Q272" s="1">
        <v>0</v>
      </c>
      <c r="R272" s="1">
        <v>0</v>
      </c>
      <c r="S272" s="1">
        <v>0</v>
      </c>
      <c r="T272" s="1">
        <v>1.25</v>
      </c>
      <c r="U272" s="1">
        <v>388.63</v>
      </c>
      <c r="V272" s="1">
        <v>55.28</v>
      </c>
      <c r="W272" s="1">
        <v>0.02</v>
      </c>
      <c r="X272" s="1">
        <v>0.49</v>
      </c>
      <c r="Y272" s="1">
        <v>1.48</v>
      </c>
      <c r="Z272" s="1">
        <v>0</v>
      </c>
      <c r="AA272" s="4">
        <v>0</v>
      </c>
      <c r="AB272" s="4">
        <v>0</v>
      </c>
      <c r="AC272" s="4">
        <v>0</v>
      </c>
      <c r="AD272" s="4">
        <v>390.84</v>
      </c>
      <c r="AE272" s="4">
        <v>121.42</v>
      </c>
      <c r="AF272" s="4">
        <v>74.33</v>
      </c>
      <c r="AG272" s="4">
        <v>150.61000000000001</v>
      </c>
      <c r="AH272" s="4">
        <v>48.44</v>
      </c>
      <c r="AI272" s="4">
        <v>242.64</v>
      </c>
      <c r="AJ272" s="4">
        <v>160.24</v>
      </c>
      <c r="AK272" s="4">
        <v>193.75</v>
      </c>
      <c r="AL272" s="4">
        <v>165.46</v>
      </c>
      <c r="AM272" s="4">
        <v>96.89</v>
      </c>
      <c r="AN272" s="4">
        <v>169.81</v>
      </c>
      <c r="AO272" s="4">
        <v>1493.15</v>
      </c>
      <c r="AP272" s="4">
        <v>1.6</v>
      </c>
      <c r="AQ272" s="4">
        <v>470.39</v>
      </c>
      <c r="AR272" s="4">
        <v>242.69</v>
      </c>
      <c r="AS272" s="4">
        <v>121.34</v>
      </c>
      <c r="AT272" s="4">
        <v>96.88</v>
      </c>
      <c r="AU272" s="4">
        <v>0.01</v>
      </c>
      <c r="AV272" s="4">
        <v>0.01</v>
      </c>
      <c r="AW272" s="4">
        <v>0</v>
      </c>
      <c r="AX272" s="4">
        <v>0.01</v>
      </c>
      <c r="AY272" s="4">
        <v>0.01</v>
      </c>
      <c r="AZ272" s="4">
        <v>0.04</v>
      </c>
      <c r="BA272" s="4">
        <v>0</v>
      </c>
      <c r="BB272" s="4">
        <v>0.13</v>
      </c>
      <c r="BC272" s="4">
        <v>0</v>
      </c>
      <c r="BD272" s="4">
        <v>0.03</v>
      </c>
      <c r="BE272" s="4">
        <v>0</v>
      </c>
      <c r="BF272" s="4">
        <v>0</v>
      </c>
      <c r="BG272" s="4">
        <v>0</v>
      </c>
      <c r="BH272" s="4">
        <v>0</v>
      </c>
      <c r="BI272" s="4">
        <v>0.01</v>
      </c>
      <c r="BJ272" s="4">
        <v>7.0000000000000007E-2</v>
      </c>
      <c r="BK272" s="4">
        <v>0</v>
      </c>
      <c r="BL272" s="4">
        <v>0</v>
      </c>
      <c r="BM272" s="4">
        <v>0.22</v>
      </c>
      <c r="BN272" s="4">
        <v>0.01</v>
      </c>
      <c r="BO272" s="4">
        <v>0</v>
      </c>
      <c r="BP272" s="4">
        <v>0</v>
      </c>
      <c r="BQ272" s="4">
        <v>0</v>
      </c>
      <c r="BR272" s="4">
        <v>0</v>
      </c>
      <c r="BS272" s="4">
        <v>6.63</v>
      </c>
      <c r="BU272" s="4">
        <v>0</v>
      </c>
      <c r="BW272" s="4">
        <v>0</v>
      </c>
      <c r="BX272" s="4">
        <v>0</v>
      </c>
      <c r="BY272" s="4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1</v>
      </c>
    </row>
    <row r="273" spans="1:85" s="4" customFormat="1" ht="15" x14ac:dyDescent="0.25">
      <c r="A273" s="4" t="str">
        <f>"-"</f>
        <v>-</v>
      </c>
      <c r="B273" s="6" t="s">
        <v>93</v>
      </c>
      <c r="C273" s="29" t="str">
        <f>"80"</f>
        <v>80</v>
      </c>
      <c r="D273" s="17">
        <v>5.28</v>
      </c>
      <c r="E273" s="17">
        <v>0</v>
      </c>
      <c r="F273" s="17">
        <v>0.96</v>
      </c>
      <c r="G273" s="17">
        <v>0.96</v>
      </c>
      <c r="H273" s="17">
        <v>26.72</v>
      </c>
      <c r="I273" s="17">
        <v>154.70400000000001</v>
      </c>
      <c r="J273" s="1">
        <v>0.16</v>
      </c>
      <c r="K273" s="1">
        <v>0</v>
      </c>
      <c r="L273" s="1">
        <v>0</v>
      </c>
      <c r="M273" s="1">
        <v>0</v>
      </c>
      <c r="N273" s="1">
        <v>0.96</v>
      </c>
      <c r="O273" s="1">
        <v>25.76</v>
      </c>
      <c r="P273" s="1">
        <v>6.64</v>
      </c>
      <c r="Q273" s="1">
        <v>0</v>
      </c>
      <c r="R273" s="1">
        <v>0</v>
      </c>
      <c r="S273" s="1">
        <v>0.8</v>
      </c>
      <c r="T273" s="1">
        <v>2</v>
      </c>
      <c r="U273" s="1">
        <v>488</v>
      </c>
      <c r="V273" s="1">
        <v>196</v>
      </c>
      <c r="W273" s="1">
        <v>0.06</v>
      </c>
      <c r="X273" s="1">
        <v>0.56000000000000005</v>
      </c>
      <c r="Y273" s="1">
        <v>1.6</v>
      </c>
      <c r="Z273" s="1">
        <v>0</v>
      </c>
      <c r="AA273" s="4">
        <v>0</v>
      </c>
      <c r="AB273" s="4">
        <v>0</v>
      </c>
      <c r="AC273" s="4">
        <v>0</v>
      </c>
      <c r="AD273" s="4">
        <v>341.6</v>
      </c>
      <c r="AE273" s="4">
        <v>178.4</v>
      </c>
      <c r="AF273" s="4">
        <v>74.400000000000006</v>
      </c>
      <c r="AG273" s="4">
        <v>158.4</v>
      </c>
      <c r="AH273" s="4">
        <v>64</v>
      </c>
      <c r="AI273" s="4">
        <v>296.8</v>
      </c>
      <c r="AJ273" s="4">
        <v>237.6</v>
      </c>
      <c r="AK273" s="4">
        <v>232.8</v>
      </c>
      <c r="AL273" s="4">
        <v>371.2</v>
      </c>
      <c r="AM273" s="4">
        <v>99.2</v>
      </c>
      <c r="AN273" s="4">
        <v>248</v>
      </c>
      <c r="AO273" s="4">
        <v>1223.2</v>
      </c>
      <c r="AP273" s="4">
        <v>0</v>
      </c>
      <c r="AQ273" s="4">
        <v>420.8</v>
      </c>
      <c r="AR273" s="4">
        <v>232.8</v>
      </c>
      <c r="AS273" s="4">
        <v>144</v>
      </c>
      <c r="AT273" s="4">
        <v>104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0.11</v>
      </c>
      <c r="BC273" s="4">
        <v>0</v>
      </c>
      <c r="BD273" s="4">
        <v>0.01</v>
      </c>
      <c r="BE273" s="4">
        <v>0.02</v>
      </c>
      <c r="BF273" s="4">
        <v>0</v>
      </c>
      <c r="BG273" s="4">
        <v>0</v>
      </c>
      <c r="BH273" s="4">
        <v>0</v>
      </c>
      <c r="BI273" s="4">
        <v>0.01</v>
      </c>
      <c r="BJ273" s="4">
        <v>0.09</v>
      </c>
      <c r="BK273" s="4">
        <v>0</v>
      </c>
      <c r="BL273" s="4">
        <v>0</v>
      </c>
      <c r="BM273" s="4">
        <v>0.38</v>
      </c>
      <c r="BN273" s="4">
        <v>0.06</v>
      </c>
      <c r="BO273" s="4">
        <v>0</v>
      </c>
      <c r="BP273" s="4">
        <v>0</v>
      </c>
      <c r="BQ273" s="4">
        <v>0</v>
      </c>
      <c r="BR273" s="4">
        <v>0</v>
      </c>
      <c r="BS273" s="4">
        <v>37.6</v>
      </c>
      <c r="BU273" s="4">
        <v>0.67</v>
      </c>
      <c r="BW273" s="4">
        <v>0</v>
      </c>
      <c r="BX273" s="4">
        <v>0</v>
      </c>
      <c r="BY273" s="4">
        <v>0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0</v>
      </c>
    </row>
    <row r="274" spans="1:85" s="4" customFormat="1" ht="15" x14ac:dyDescent="0.25">
      <c r="A274" s="4" t="str">
        <f>"4/10"</f>
        <v>4/10</v>
      </c>
      <c r="B274" s="6" t="s">
        <v>119</v>
      </c>
      <c r="C274" s="29" t="str">
        <f>"200"</f>
        <v>200</v>
      </c>
      <c r="D274" s="17">
        <v>0.33</v>
      </c>
      <c r="E274" s="17">
        <v>0</v>
      </c>
      <c r="F274" s="17">
        <v>0.02</v>
      </c>
      <c r="G274" s="17">
        <v>0.02</v>
      </c>
      <c r="H274" s="17">
        <v>20.16</v>
      </c>
      <c r="I274" s="17">
        <v>80.163999999999987</v>
      </c>
      <c r="J274" s="1">
        <v>0</v>
      </c>
      <c r="K274" s="1">
        <v>0</v>
      </c>
      <c r="L274" s="1">
        <v>0</v>
      </c>
      <c r="M274" s="1">
        <v>0</v>
      </c>
      <c r="N274" s="1">
        <v>20.010000000000002</v>
      </c>
      <c r="O274" s="1">
        <v>0.15</v>
      </c>
      <c r="P274" s="1">
        <v>1.02</v>
      </c>
      <c r="Q274" s="1">
        <v>0</v>
      </c>
      <c r="R274" s="1">
        <v>0</v>
      </c>
      <c r="S274" s="1">
        <v>0</v>
      </c>
      <c r="T274" s="1">
        <v>0.34</v>
      </c>
      <c r="U274" s="1">
        <v>1</v>
      </c>
      <c r="V274" s="1">
        <v>86.3</v>
      </c>
      <c r="W274" s="1">
        <v>0.01</v>
      </c>
      <c r="X274" s="1">
        <v>0.15</v>
      </c>
      <c r="Y274" s="1">
        <v>0</v>
      </c>
      <c r="Z274" s="1">
        <v>20.2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U274" s="4">
        <v>29.17</v>
      </c>
      <c r="BW274" s="4">
        <v>0</v>
      </c>
      <c r="BX274" s="4">
        <v>0</v>
      </c>
      <c r="BY274" s="4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15</v>
      </c>
      <c r="CG274" s="4">
        <v>0</v>
      </c>
    </row>
    <row r="275" spans="1:85" s="7" customFormat="1" ht="14.25" x14ac:dyDescent="0.2">
      <c r="B275" s="13" t="s">
        <v>95</v>
      </c>
      <c r="C275" s="25">
        <f>C274+C273+C272+C271+C270+C269</f>
        <v>850</v>
      </c>
      <c r="D275" s="18">
        <v>30.05</v>
      </c>
      <c r="E275" s="18">
        <v>12.59</v>
      </c>
      <c r="F275" s="18">
        <v>23.01</v>
      </c>
      <c r="G275" s="18">
        <v>11.41</v>
      </c>
      <c r="H275" s="18">
        <v>120.02</v>
      </c>
      <c r="I275" s="18">
        <v>840.25</v>
      </c>
      <c r="J275" s="19">
        <v>8.43</v>
      </c>
      <c r="K275" s="19">
        <v>5.95</v>
      </c>
      <c r="L275" s="19">
        <v>0</v>
      </c>
      <c r="M275" s="19">
        <v>0</v>
      </c>
      <c r="N275" s="19">
        <v>40.229999999999997</v>
      </c>
      <c r="O275" s="19">
        <v>79.78</v>
      </c>
      <c r="P275" s="19">
        <v>14.68</v>
      </c>
      <c r="Q275" s="19">
        <v>0</v>
      </c>
      <c r="R275" s="19">
        <v>0</v>
      </c>
      <c r="S275" s="19">
        <v>1.2</v>
      </c>
      <c r="T275" s="19">
        <v>9.18</v>
      </c>
      <c r="U275" s="19">
        <v>1830.59</v>
      </c>
      <c r="V275" s="19">
        <v>1169.46</v>
      </c>
      <c r="W275" s="19">
        <v>0.28999999999999998</v>
      </c>
      <c r="X275" s="19">
        <v>5.62</v>
      </c>
      <c r="Y275" s="19">
        <v>12.31</v>
      </c>
      <c r="Z275" s="19">
        <v>28.79</v>
      </c>
      <c r="AA275" s="7">
        <v>0</v>
      </c>
      <c r="AB275" s="7">
        <v>0</v>
      </c>
      <c r="AC275" s="7">
        <v>0</v>
      </c>
      <c r="AD275" s="7">
        <v>2119.15</v>
      </c>
      <c r="AE275" s="7">
        <v>1689.09</v>
      </c>
      <c r="AF275" s="7">
        <v>497.49</v>
      </c>
      <c r="AG275" s="7">
        <v>1054.3900000000001</v>
      </c>
      <c r="AH275" s="7">
        <v>324.97000000000003</v>
      </c>
      <c r="AI275" s="7">
        <v>1334.93</v>
      </c>
      <c r="AJ275" s="7">
        <v>1360.72</v>
      </c>
      <c r="AK275" s="7">
        <v>1562.63</v>
      </c>
      <c r="AL275" s="7">
        <v>2257.2399999999998</v>
      </c>
      <c r="AM275" s="7">
        <v>772.72</v>
      </c>
      <c r="AN275" s="7">
        <v>1271.96</v>
      </c>
      <c r="AO275" s="7">
        <v>5859.18</v>
      </c>
      <c r="AP275" s="7">
        <v>223.77</v>
      </c>
      <c r="AQ275" s="7">
        <v>1586.56</v>
      </c>
      <c r="AR275" s="7">
        <v>1211.1300000000001</v>
      </c>
      <c r="AS275" s="7">
        <v>872.59</v>
      </c>
      <c r="AT275" s="7">
        <v>450.77</v>
      </c>
      <c r="AU275" s="7">
        <v>0.14000000000000001</v>
      </c>
      <c r="AV275" s="7">
        <v>7.0000000000000007E-2</v>
      </c>
      <c r="AW275" s="7">
        <v>0.03</v>
      </c>
      <c r="AX275" s="7">
        <v>0.08</v>
      </c>
      <c r="AY275" s="7">
        <v>0.09</v>
      </c>
      <c r="AZ275" s="7">
        <v>0.44</v>
      </c>
      <c r="BA275" s="7">
        <v>0.03</v>
      </c>
      <c r="BB275" s="7">
        <v>1.83</v>
      </c>
      <c r="BC275" s="7">
        <v>0.02</v>
      </c>
      <c r="BD275" s="7">
        <v>0.73</v>
      </c>
      <c r="BE275" s="7">
        <v>0.05</v>
      </c>
      <c r="BF275" s="7">
        <v>0.06</v>
      </c>
      <c r="BG275" s="7">
        <v>0</v>
      </c>
      <c r="BH275" s="7">
        <v>7.0000000000000007E-2</v>
      </c>
      <c r="BI275" s="7">
        <v>0.13</v>
      </c>
      <c r="BJ275" s="7">
        <v>3.14</v>
      </c>
      <c r="BK275" s="7">
        <v>0</v>
      </c>
      <c r="BL275" s="7">
        <v>0</v>
      </c>
      <c r="BM275" s="7">
        <v>6.21</v>
      </c>
      <c r="BN275" s="7">
        <v>0.1</v>
      </c>
      <c r="BO275" s="7">
        <v>0.01</v>
      </c>
      <c r="BP275" s="7">
        <v>0</v>
      </c>
      <c r="BQ275" s="7">
        <v>0</v>
      </c>
      <c r="BR275" s="7">
        <v>0</v>
      </c>
      <c r="BS275" s="7">
        <v>404.3</v>
      </c>
      <c r="BT275" s="7" t="e">
        <f>$I$275/#REF!*100</f>
        <v>#REF!</v>
      </c>
      <c r="BU275" s="7">
        <v>1420.37</v>
      </c>
      <c r="BW275" s="7">
        <v>0</v>
      </c>
      <c r="BX275" s="7">
        <v>0</v>
      </c>
      <c r="BY275" s="7">
        <v>0</v>
      </c>
      <c r="BZ275" s="7">
        <v>0</v>
      </c>
      <c r="CA275" s="7">
        <v>0</v>
      </c>
      <c r="CB275" s="7">
        <v>0</v>
      </c>
      <c r="CC275" s="7">
        <v>0</v>
      </c>
      <c r="CD275" s="7">
        <v>0</v>
      </c>
      <c r="CE275" s="7">
        <v>0</v>
      </c>
      <c r="CF275" s="7">
        <v>15.8</v>
      </c>
      <c r="CG275" s="7">
        <v>3.15</v>
      </c>
    </row>
    <row r="276" spans="1:85" s="4" customFormat="1" ht="15" x14ac:dyDescent="0.25">
      <c r="B276" s="12" t="s">
        <v>96</v>
      </c>
      <c r="C276" s="29"/>
      <c r="D276" s="17"/>
      <c r="E276" s="17"/>
      <c r="F276" s="17"/>
      <c r="G276" s="17"/>
      <c r="H276" s="17"/>
      <c r="I276" s="17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85" s="4" customFormat="1" ht="15" x14ac:dyDescent="0.25">
      <c r="A277" s="4" t="str">
        <f>"8/10"</f>
        <v>8/10</v>
      </c>
      <c r="B277" s="6" t="s">
        <v>97</v>
      </c>
      <c r="C277" s="29" t="str">
        <f>"200"</f>
        <v>200</v>
      </c>
      <c r="D277" s="17">
        <v>0.11</v>
      </c>
      <c r="E277" s="17">
        <v>0</v>
      </c>
      <c r="F277" s="17">
        <v>0.04</v>
      </c>
      <c r="G277" s="17">
        <v>0.04</v>
      </c>
      <c r="H277" s="17">
        <v>26.96</v>
      </c>
      <c r="I277" s="17">
        <v>108.48399999999998</v>
      </c>
      <c r="J277" s="1">
        <v>0</v>
      </c>
      <c r="K277" s="1">
        <v>0</v>
      </c>
      <c r="L277" s="1">
        <v>0</v>
      </c>
      <c r="M277" s="1">
        <v>0</v>
      </c>
      <c r="N277" s="1">
        <v>20.77</v>
      </c>
      <c r="O277" s="1">
        <v>6.18</v>
      </c>
      <c r="P277" s="1">
        <v>0.77</v>
      </c>
      <c r="Q277" s="1">
        <v>0</v>
      </c>
      <c r="R277" s="1">
        <v>0</v>
      </c>
      <c r="S277" s="1">
        <v>0.62</v>
      </c>
      <c r="T277" s="1">
        <v>0.1</v>
      </c>
      <c r="U277" s="1">
        <v>0.88</v>
      </c>
      <c r="V277" s="1">
        <v>25.6</v>
      </c>
      <c r="W277" s="1">
        <v>0</v>
      </c>
      <c r="X277" s="1">
        <v>0.04</v>
      </c>
      <c r="Y277" s="1">
        <v>0.06</v>
      </c>
      <c r="Z277" s="1">
        <v>3</v>
      </c>
      <c r="AA277" s="4">
        <v>0</v>
      </c>
      <c r="AB277" s="4">
        <v>0</v>
      </c>
      <c r="AC277" s="4">
        <v>0</v>
      </c>
      <c r="AD277" s="4">
        <v>55.4</v>
      </c>
      <c r="AE277" s="4">
        <v>48</v>
      </c>
      <c r="AF277" s="4">
        <v>14.2</v>
      </c>
      <c r="AG277" s="4">
        <v>22</v>
      </c>
      <c r="AH277" s="4">
        <v>8.6</v>
      </c>
      <c r="AI277" s="4">
        <v>28.2</v>
      </c>
      <c r="AJ277" s="4">
        <v>21.2</v>
      </c>
      <c r="AK277" s="4">
        <v>21</v>
      </c>
      <c r="AL277" s="4">
        <v>43.2</v>
      </c>
      <c r="AM277" s="4">
        <v>15.6</v>
      </c>
      <c r="AN277" s="4">
        <v>9.1999999999999993</v>
      </c>
      <c r="AO277" s="4">
        <v>101.2</v>
      </c>
      <c r="AP277" s="4">
        <v>0</v>
      </c>
      <c r="AQ277" s="4">
        <v>54.4</v>
      </c>
      <c r="AR277" s="4">
        <v>37</v>
      </c>
      <c r="AS277" s="4">
        <v>31</v>
      </c>
      <c r="AT277" s="4">
        <v>4</v>
      </c>
      <c r="AU277" s="4">
        <v>0.02</v>
      </c>
      <c r="AV277" s="4">
        <v>0.01</v>
      </c>
      <c r="AW277" s="4">
        <v>0.01</v>
      </c>
      <c r="AX277" s="4">
        <v>0.02</v>
      </c>
      <c r="AY277" s="4">
        <v>0.02</v>
      </c>
      <c r="AZ277" s="4">
        <v>0.09</v>
      </c>
      <c r="BA277" s="4">
        <v>0.01</v>
      </c>
      <c r="BB277" s="4">
        <v>0</v>
      </c>
      <c r="BC277" s="4">
        <v>0</v>
      </c>
      <c r="BD277" s="4">
        <v>0</v>
      </c>
      <c r="BE277" s="4">
        <v>0.01</v>
      </c>
      <c r="BF277" s="4">
        <v>0</v>
      </c>
      <c r="BG277" s="4">
        <v>0</v>
      </c>
      <c r="BH277" s="4">
        <v>0</v>
      </c>
      <c r="BI277" s="4">
        <v>0.02</v>
      </c>
      <c r="BJ277" s="4">
        <v>0.01</v>
      </c>
      <c r="BK277" s="4">
        <v>0</v>
      </c>
      <c r="BL277" s="4">
        <v>0</v>
      </c>
      <c r="BM277" s="4">
        <v>0.04</v>
      </c>
      <c r="BN277" s="4">
        <v>0.01</v>
      </c>
      <c r="BO277" s="4">
        <v>0.02</v>
      </c>
      <c r="BP277" s="4">
        <v>0</v>
      </c>
      <c r="BQ277" s="4">
        <v>0</v>
      </c>
      <c r="BR277" s="4">
        <v>0</v>
      </c>
      <c r="BS277" s="4">
        <v>17.78</v>
      </c>
      <c r="BU277" s="4">
        <v>0</v>
      </c>
      <c r="BW277" s="4">
        <v>0</v>
      </c>
      <c r="BX277" s="4">
        <v>0</v>
      </c>
      <c r="BY277" s="4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20</v>
      </c>
      <c r="CG277" s="4">
        <v>0</v>
      </c>
    </row>
    <row r="278" spans="1:85" s="4" customFormat="1" ht="15" x14ac:dyDescent="0.25">
      <c r="A278" s="4" t="str">
        <f>"11/12"</f>
        <v>11/12</v>
      </c>
      <c r="B278" s="6" t="s">
        <v>167</v>
      </c>
      <c r="C278" s="29" t="str">
        <f>"60"</f>
        <v>60</v>
      </c>
      <c r="D278" s="17">
        <v>5.12</v>
      </c>
      <c r="E278" s="17">
        <v>0.48</v>
      </c>
      <c r="F278" s="17">
        <v>5.84</v>
      </c>
      <c r="G278" s="17">
        <v>1.1399999999999999</v>
      </c>
      <c r="H278" s="17">
        <v>35.14</v>
      </c>
      <c r="I278" s="17">
        <v>217.78220795999999</v>
      </c>
      <c r="J278" s="1">
        <v>3.6</v>
      </c>
      <c r="K278" s="1">
        <v>0.16</v>
      </c>
      <c r="L278" s="1">
        <v>3.6</v>
      </c>
      <c r="M278" s="1">
        <v>0</v>
      </c>
      <c r="N278" s="1">
        <v>7.93</v>
      </c>
      <c r="O278" s="1">
        <v>27.21</v>
      </c>
      <c r="P278" s="1">
        <v>1.5</v>
      </c>
      <c r="Q278" s="1">
        <v>0</v>
      </c>
      <c r="R278" s="1">
        <v>0</v>
      </c>
      <c r="S278" s="1">
        <v>0</v>
      </c>
      <c r="T278" s="1">
        <v>0.85</v>
      </c>
      <c r="U278" s="1">
        <v>139.36000000000001</v>
      </c>
      <c r="V278" s="1">
        <v>64.23</v>
      </c>
      <c r="W278" s="1">
        <v>0.04</v>
      </c>
      <c r="X278" s="1">
        <v>0.54</v>
      </c>
      <c r="Y278" s="1">
        <v>1.58</v>
      </c>
      <c r="Z278" s="1">
        <v>0</v>
      </c>
      <c r="AA278" s="4">
        <v>0</v>
      </c>
      <c r="AB278" s="4">
        <v>0</v>
      </c>
      <c r="AC278" s="4">
        <v>0</v>
      </c>
      <c r="AD278" s="4">
        <v>369.17</v>
      </c>
      <c r="AE278" s="4">
        <v>134.66</v>
      </c>
      <c r="AF278" s="4">
        <v>75.39</v>
      </c>
      <c r="AG278" s="4">
        <v>150.9</v>
      </c>
      <c r="AH278" s="4">
        <v>50.19</v>
      </c>
      <c r="AI278" s="4">
        <v>227.56</v>
      </c>
      <c r="AJ278" s="4">
        <v>156.88999999999999</v>
      </c>
      <c r="AK278" s="4">
        <v>188.41</v>
      </c>
      <c r="AL278" s="4">
        <v>176.71</v>
      </c>
      <c r="AM278" s="4">
        <v>95.04</v>
      </c>
      <c r="AN278" s="4">
        <v>159.46</v>
      </c>
      <c r="AO278" s="4">
        <v>1331.53</v>
      </c>
      <c r="AP278" s="4">
        <v>0.86</v>
      </c>
      <c r="AQ278" s="4">
        <v>416.22</v>
      </c>
      <c r="AR278" s="4">
        <v>234.97</v>
      </c>
      <c r="AS278" s="4">
        <v>123.08</v>
      </c>
      <c r="AT278" s="4">
        <v>90.35</v>
      </c>
      <c r="AU278" s="4">
        <v>0.17</v>
      </c>
      <c r="AV278" s="4">
        <v>0.08</v>
      </c>
      <c r="AW278" s="4">
        <v>0.04</v>
      </c>
      <c r="AX278" s="4">
        <v>0.1</v>
      </c>
      <c r="AY278" s="4">
        <v>0.11</v>
      </c>
      <c r="AZ278" s="4">
        <v>0.52</v>
      </c>
      <c r="BA278" s="4">
        <v>0</v>
      </c>
      <c r="BB278" s="4">
        <v>1.5</v>
      </c>
      <c r="BC278" s="4">
        <v>0</v>
      </c>
      <c r="BD278" s="4">
        <v>0.46</v>
      </c>
      <c r="BE278" s="4">
        <v>0</v>
      </c>
      <c r="BF278" s="4">
        <v>0</v>
      </c>
      <c r="BG278" s="4">
        <v>0</v>
      </c>
      <c r="BH278" s="4">
        <v>0</v>
      </c>
      <c r="BI278" s="4">
        <v>0.16</v>
      </c>
      <c r="BJ278" s="4">
        <v>1.31</v>
      </c>
      <c r="BK278" s="4">
        <v>0</v>
      </c>
      <c r="BL278" s="4">
        <v>0</v>
      </c>
      <c r="BM278" s="4">
        <v>0.61</v>
      </c>
      <c r="BN278" s="4">
        <v>0.02</v>
      </c>
      <c r="BO278" s="4">
        <v>0</v>
      </c>
      <c r="BP278" s="4">
        <v>0</v>
      </c>
      <c r="BQ278" s="4">
        <v>0</v>
      </c>
      <c r="BR278" s="4">
        <v>0</v>
      </c>
      <c r="BS278" s="4">
        <v>24.57</v>
      </c>
      <c r="BU278" s="4">
        <v>23.57</v>
      </c>
      <c r="BW278" s="4">
        <v>0</v>
      </c>
      <c r="BX278" s="4">
        <v>0</v>
      </c>
      <c r="BY278" s="4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7.2</v>
      </c>
      <c r="CG278" s="4">
        <v>0.36</v>
      </c>
    </row>
    <row r="279" spans="1:85" s="4" customFormat="1" ht="15" x14ac:dyDescent="0.25">
      <c r="A279" s="4" t="str">
        <f>"-"</f>
        <v>-</v>
      </c>
      <c r="B279" s="6" t="s">
        <v>168</v>
      </c>
      <c r="C279" s="29" t="str">
        <f>"180"</f>
        <v>180</v>
      </c>
      <c r="D279" s="17">
        <v>2.7</v>
      </c>
      <c r="E279" s="17">
        <v>0</v>
      </c>
      <c r="F279" s="17">
        <v>0.9</v>
      </c>
      <c r="G279" s="17">
        <v>0.9</v>
      </c>
      <c r="H279" s="17">
        <v>37.799999999999997</v>
      </c>
      <c r="I279" s="17">
        <v>171.9</v>
      </c>
      <c r="J279" s="1">
        <v>0.36</v>
      </c>
      <c r="K279" s="1">
        <v>0</v>
      </c>
      <c r="L279" s="1">
        <v>0</v>
      </c>
      <c r="M279" s="1">
        <v>0</v>
      </c>
      <c r="N279" s="1">
        <v>34.200000000000003</v>
      </c>
      <c r="O279" s="1">
        <v>3.6</v>
      </c>
      <c r="P279" s="1">
        <v>3.06</v>
      </c>
      <c r="Q279" s="1">
        <v>0</v>
      </c>
      <c r="R279" s="1">
        <v>0</v>
      </c>
      <c r="S279" s="1">
        <v>0.72</v>
      </c>
      <c r="T279" s="1">
        <v>1.62</v>
      </c>
      <c r="U279" s="1">
        <v>55.8</v>
      </c>
      <c r="V279" s="1">
        <v>626.4</v>
      </c>
      <c r="W279" s="1">
        <v>0.09</v>
      </c>
      <c r="X279" s="1">
        <v>1.08</v>
      </c>
      <c r="Y279" s="1">
        <v>1.62</v>
      </c>
      <c r="Z279" s="1">
        <v>18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133.19999999999999</v>
      </c>
      <c r="BU279" s="4">
        <v>36</v>
      </c>
      <c r="BW279" s="4">
        <v>0</v>
      </c>
      <c r="BX279" s="4">
        <v>0</v>
      </c>
      <c r="BY279" s="4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</row>
    <row r="280" spans="1:85" s="7" customFormat="1" ht="14.25" x14ac:dyDescent="0.2">
      <c r="B280" s="13" t="s">
        <v>100</v>
      </c>
      <c r="C280" s="25">
        <f>C279+C278+C277</f>
        <v>440</v>
      </c>
      <c r="D280" s="18">
        <v>7.93</v>
      </c>
      <c r="E280" s="18">
        <v>0.48</v>
      </c>
      <c r="F280" s="18">
        <v>6.78</v>
      </c>
      <c r="G280" s="18">
        <v>2.08</v>
      </c>
      <c r="H280" s="18">
        <v>99.9</v>
      </c>
      <c r="I280" s="18">
        <v>498.17</v>
      </c>
      <c r="J280" s="19">
        <v>3.96</v>
      </c>
      <c r="K280" s="19">
        <v>0.16</v>
      </c>
      <c r="L280" s="19">
        <v>3.6</v>
      </c>
      <c r="M280" s="19">
        <v>0</v>
      </c>
      <c r="N280" s="19">
        <v>62.91</v>
      </c>
      <c r="O280" s="19">
        <v>36.99</v>
      </c>
      <c r="P280" s="19">
        <v>5.33</v>
      </c>
      <c r="Q280" s="19">
        <v>0</v>
      </c>
      <c r="R280" s="19">
        <v>0</v>
      </c>
      <c r="S280" s="19">
        <v>1.34</v>
      </c>
      <c r="T280" s="19">
        <v>2.58</v>
      </c>
      <c r="U280" s="19">
        <v>196.04</v>
      </c>
      <c r="V280" s="19">
        <v>716.23</v>
      </c>
      <c r="W280" s="19">
        <v>0.13</v>
      </c>
      <c r="X280" s="19">
        <v>1.66</v>
      </c>
      <c r="Y280" s="19">
        <v>3.26</v>
      </c>
      <c r="Z280" s="19">
        <v>21</v>
      </c>
      <c r="AA280" s="7">
        <v>0</v>
      </c>
      <c r="AB280" s="7">
        <v>0</v>
      </c>
      <c r="AC280" s="7">
        <v>0</v>
      </c>
      <c r="AD280" s="7">
        <v>424.57</v>
      </c>
      <c r="AE280" s="7">
        <v>182.66</v>
      </c>
      <c r="AF280" s="7">
        <v>89.59</v>
      </c>
      <c r="AG280" s="7">
        <v>172.9</v>
      </c>
      <c r="AH280" s="7">
        <v>58.79</v>
      </c>
      <c r="AI280" s="7">
        <v>255.76</v>
      </c>
      <c r="AJ280" s="7">
        <v>178.09</v>
      </c>
      <c r="AK280" s="7">
        <v>209.41</v>
      </c>
      <c r="AL280" s="7">
        <v>219.91</v>
      </c>
      <c r="AM280" s="7">
        <v>110.64</v>
      </c>
      <c r="AN280" s="7">
        <v>168.66</v>
      </c>
      <c r="AO280" s="7">
        <v>1432.73</v>
      </c>
      <c r="AP280" s="7">
        <v>0.86</v>
      </c>
      <c r="AQ280" s="7">
        <v>470.62</v>
      </c>
      <c r="AR280" s="7">
        <v>271.97000000000003</v>
      </c>
      <c r="AS280" s="7">
        <v>154.08000000000001</v>
      </c>
      <c r="AT280" s="7">
        <v>94.35</v>
      </c>
      <c r="AU280" s="7">
        <v>0.19</v>
      </c>
      <c r="AV280" s="7">
        <v>0.09</v>
      </c>
      <c r="AW280" s="7">
        <v>0.05</v>
      </c>
      <c r="AX280" s="7">
        <v>0.11</v>
      </c>
      <c r="AY280" s="7">
        <v>0.13</v>
      </c>
      <c r="AZ280" s="7">
        <v>0.61</v>
      </c>
      <c r="BA280" s="7">
        <v>0.01</v>
      </c>
      <c r="BB280" s="7">
        <v>1.5</v>
      </c>
      <c r="BC280" s="7">
        <v>0</v>
      </c>
      <c r="BD280" s="7">
        <v>0.46</v>
      </c>
      <c r="BE280" s="7">
        <v>0.01</v>
      </c>
      <c r="BF280" s="7">
        <v>0</v>
      </c>
      <c r="BG280" s="7">
        <v>0</v>
      </c>
      <c r="BH280" s="7">
        <v>0</v>
      </c>
      <c r="BI280" s="7">
        <v>0.18</v>
      </c>
      <c r="BJ280" s="7">
        <v>1.32</v>
      </c>
      <c r="BK280" s="7">
        <v>0</v>
      </c>
      <c r="BL280" s="7">
        <v>0</v>
      </c>
      <c r="BM280" s="7">
        <v>0.65</v>
      </c>
      <c r="BN280" s="7">
        <v>0.02</v>
      </c>
      <c r="BO280" s="7">
        <v>0.02</v>
      </c>
      <c r="BP280" s="7">
        <v>0</v>
      </c>
      <c r="BQ280" s="7">
        <v>0</v>
      </c>
      <c r="BR280" s="7">
        <v>0</v>
      </c>
      <c r="BS280" s="7">
        <v>175.55</v>
      </c>
      <c r="BT280" s="7" t="e">
        <f>$I$280/#REF!*100</f>
        <v>#REF!</v>
      </c>
      <c r="BU280" s="7">
        <v>59.57</v>
      </c>
      <c r="BW280" s="7">
        <v>0</v>
      </c>
      <c r="BX280" s="7">
        <v>0</v>
      </c>
      <c r="BY280" s="7">
        <v>0</v>
      </c>
      <c r="BZ280" s="7">
        <v>0</v>
      </c>
      <c r="CA280" s="7">
        <v>0</v>
      </c>
      <c r="CB280" s="7">
        <v>0</v>
      </c>
      <c r="CC280" s="7">
        <v>0</v>
      </c>
      <c r="CD280" s="7">
        <v>0</v>
      </c>
      <c r="CE280" s="7">
        <v>0</v>
      </c>
      <c r="CF280" s="7">
        <v>27.2</v>
      </c>
      <c r="CG280" s="7">
        <v>0.36</v>
      </c>
    </row>
    <row r="281" spans="1:85" s="4" customFormat="1" ht="15" x14ac:dyDescent="0.25">
      <c r="B281" s="12" t="s">
        <v>101</v>
      </c>
      <c r="C281" s="29"/>
      <c r="D281" s="17"/>
      <c r="E281" s="17"/>
      <c r="F281" s="17"/>
      <c r="G281" s="17"/>
      <c r="H281" s="17"/>
      <c r="I281" s="17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85" s="4" customFormat="1" ht="15" x14ac:dyDescent="0.25">
      <c r="A282" s="4" t="str">
        <f>"15/1"</f>
        <v>15/1</v>
      </c>
      <c r="B282" s="6" t="s">
        <v>159</v>
      </c>
      <c r="C282" s="29" t="str">
        <f>"80"</f>
        <v>80</v>
      </c>
      <c r="D282" s="17">
        <v>1.2</v>
      </c>
      <c r="E282" s="17">
        <v>0</v>
      </c>
      <c r="F282" s="17">
        <v>4</v>
      </c>
      <c r="G282" s="17">
        <v>4</v>
      </c>
      <c r="H282" s="17">
        <v>7.51</v>
      </c>
      <c r="I282" s="17">
        <v>72.886128000000014</v>
      </c>
      <c r="J282" s="1">
        <v>0.5</v>
      </c>
      <c r="K282" s="1">
        <v>2.6</v>
      </c>
      <c r="L282" s="1">
        <v>0</v>
      </c>
      <c r="M282" s="1">
        <v>0</v>
      </c>
      <c r="N282" s="1">
        <v>7.41</v>
      </c>
      <c r="O282" s="1">
        <v>0.1</v>
      </c>
      <c r="P282" s="1">
        <v>1.42</v>
      </c>
      <c r="Q282" s="1">
        <v>0</v>
      </c>
      <c r="R282" s="1">
        <v>0</v>
      </c>
      <c r="S282" s="1">
        <v>0.23</v>
      </c>
      <c r="T282" s="1">
        <v>1.1499999999999999</v>
      </c>
      <c r="U282" s="1">
        <v>263.95999999999998</v>
      </c>
      <c r="V282" s="1">
        <v>207.07</v>
      </c>
      <c r="W282" s="1">
        <v>0.03</v>
      </c>
      <c r="X282" s="1">
        <v>0.49</v>
      </c>
      <c r="Y282" s="1">
        <v>0.64</v>
      </c>
      <c r="Z282" s="1">
        <v>28.81</v>
      </c>
      <c r="AA282" s="4">
        <v>0</v>
      </c>
      <c r="AB282" s="4">
        <v>0</v>
      </c>
      <c r="AC282" s="4">
        <v>0</v>
      </c>
      <c r="AD282" s="4">
        <v>42.7</v>
      </c>
      <c r="AE282" s="4">
        <v>40.549999999999997</v>
      </c>
      <c r="AF282" s="4">
        <v>14.28</v>
      </c>
      <c r="AG282" s="4">
        <v>29.96</v>
      </c>
      <c r="AH282" s="4">
        <v>6.72</v>
      </c>
      <c r="AI282" s="4">
        <v>36.74</v>
      </c>
      <c r="AJ282" s="4">
        <v>47.16</v>
      </c>
      <c r="AK282" s="4">
        <v>55.36</v>
      </c>
      <c r="AL282" s="4">
        <v>116.61</v>
      </c>
      <c r="AM282" s="4">
        <v>18.420000000000002</v>
      </c>
      <c r="AN282" s="4">
        <v>31.24</v>
      </c>
      <c r="AO282" s="4">
        <v>183.55</v>
      </c>
      <c r="AP282" s="4">
        <v>11.69</v>
      </c>
      <c r="AQ282" s="4">
        <v>38.76</v>
      </c>
      <c r="AR282" s="4">
        <v>39</v>
      </c>
      <c r="AS282" s="4">
        <v>32.33</v>
      </c>
      <c r="AT282" s="4">
        <v>13.24</v>
      </c>
      <c r="AU282" s="4">
        <v>0.01</v>
      </c>
      <c r="AV282" s="4">
        <v>0</v>
      </c>
      <c r="AW282" s="4">
        <v>0</v>
      </c>
      <c r="AX282" s="4">
        <v>0</v>
      </c>
      <c r="AY282" s="4">
        <v>0</v>
      </c>
      <c r="AZ282" s="4">
        <v>0.41</v>
      </c>
      <c r="BA282" s="4">
        <v>0.01</v>
      </c>
      <c r="BB282" s="4">
        <v>15.15</v>
      </c>
      <c r="BC282" s="4">
        <v>0.01</v>
      </c>
      <c r="BD282" s="4">
        <v>17.37</v>
      </c>
      <c r="BE282" s="4">
        <v>0.83</v>
      </c>
      <c r="BF282" s="4">
        <v>0.03</v>
      </c>
      <c r="BG282" s="4">
        <v>0</v>
      </c>
      <c r="BH282" s="4">
        <v>0</v>
      </c>
      <c r="BI282" s="4">
        <v>0.64</v>
      </c>
      <c r="BJ282" s="4">
        <v>22.49</v>
      </c>
      <c r="BK282" s="4">
        <v>0</v>
      </c>
      <c r="BL282" s="4">
        <v>0</v>
      </c>
      <c r="BM282" s="4">
        <v>6.48</v>
      </c>
      <c r="BN282" s="4">
        <v>0</v>
      </c>
      <c r="BO282" s="4">
        <v>0</v>
      </c>
      <c r="BP282" s="4">
        <v>0</v>
      </c>
      <c r="BQ282" s="4">
        <v>0</v>
      </c>
      <c r="BR282" s="4">
        <v>0</v>
      </c>
      <c r="BS282" s="4">
        <v>64.84</v>
      </c>
      <c r="BU282" s="4">
        <v>80.69</v>
      </c>
      <c r="BW282" s="4">
        <v>0</v>
      </c>
      <c r="BX282" s="4">
        <v>0</v>
      </c>
      <c r="BY282" s="4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4</v>
      </c>
      <c r="CG282" s="4">
        <v>0.67</v>
      </c>
    </row>
    <row r="283" spans="1:85" s="4" customFormat="1" ht="15" x14ac:dyDescent="0.25">
      <c r="A283" s="4" t="str">
        <f>"20/8"</f>
        <v>20/8</v>
      </c>
      <c r="B283" s="6" t="s">
        <v>169</v>
      </c>
      <c r="C283" s="29" t="str">
        <f>"250"</f>
        <v>250</v>
      </c>
      <c r="D283" s="17">
        <v>16.559999999999999</v>
      </c>
      <c r="E283" s="17">
        <v>12.79</v>
      </c>
      <c r="F283" s="17">
        <v>10.35</v>
      </c>
      <c r="G283" s="17">
        <v>8.57</v>
      </c>
      <c r="H283" s="17">
        <v>30.12</v>
      </c>
      <c r="I283" s="17">
        <v>288.89375000000007</v>
      </c>
      <c r="J283" s="1">
        <v>1.21</v>
      </c>
      <c r="K283" s="1">
        <v>5.42</v>
      </c>
      <c r="L283" s="1">
        <v>1.21</v>
      </c>
      <c r="M283" s="1">
        <v>0</v>
      </c>
      <c r="N283" s="1">
        <v>5.0199999999999996</v>
      </c>
      <c r="O283" s="1">
        <v>25.1</v>
      </c>
      <c r="P283" s="1">
        <v>2.93</v>
      </c>
      <c r="Q283" s="1">
        <v>0</v>
      </c>
      <c r="R283" s="1">
        <v>0</v>
      </c>
      <c r="S283" s="1">
        <v>0.56999999999999995</v>
      </c>
      <c r="T283" s="1">
        <v>3.79</v>
      </c>
      <c r="U283" s="1">
        <v>0</v>
      </c>
      <c r="V283" s="1">
        <v>1213.48</v>
      </c>
      <c r="W283" s="1">
        <v>0.23</v>
      </c>
      <c r="X283" s="1">
        <v>2</v>
      </c>
      <c r="Y283" s="1">
        <v>3.3</v>
      </c>
      <c r="Z283" s="1">
        <v>11.63</v>
      </c>
      <c r="AA283" s="4">
        <v>0</v>
      </c>
      <c r="AB283" s="4">
        <v>0</v>
      </c>
      <c r="AC283" s="4">
        <v>0</v>
      </c>
      <c r="AD283" s="4">
        <v>79.17</v>
      </c>
      <c r="AE283" s="4">
        <v>95.01</v>
      </c>
      <c r="AF283" s="4">
        <v>15.83</v>
      </c>
      <c r="AG283" s="4">
        <v>63.34</v>
      </c>
      <c r="AH283" s="4">
        <v>31.67</v>
      </c>
      <c r="AI283" s="4">
        <v>64.92</v>
      </c>
      <c r="AJ283" s="4">
        <v>91.84</v>
      </c>
      <c r="AK283" s="4">
        <v>253.36</v>
      </c>
      <c r="AL283" s="4">
        <v>110.84</v>
      </c>
      <c r="AM283" s="4">
        <v>22.2</v>
      </c>
      <c r="AN283" s="4">
        <v>64.92</v>
      </c>
      <c r="AO283" s="4">
        <v>348.36</v>
      </c>
      <c r="AP283" s="4">
        <v>0</v>
      </c>
      <c r="AQ283" s="4">
        <v>47.51</v>
      </c>
      <c r="AR283" s="4">
        <v>42.76</v>
      </c>
      <c r="AS283" s="4">
        <v>47.5</v>
      </c>
      <c r="AT283" s="4">
        <v>20.59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0.61</v>
      </c>
      <c r="BC283" s="4">
        <v>0</v>
      </c>
      <c r="BD283" s="4">
        <v>0.35</v>
      </c>
      <c r="BE283" s="4">
        <v>0.02</v>
      </c>
      <c r="BF283" s="4">
        <v>0.06</v>
      </c>
      <c r="BG283" s="4">
        <v>0</v>
      </c>
      <c r="BH283" s="4">
        <v>0</v>
      </c>
      <c r="BI283" s="4">
        <v>0.01</v>
      </c>
      <c r="BJ283" s="4">
        <v>2.13</v>
      </c>
      <c r="BK283" s="4">
        <v>0</v>
      </c>
      <c r="BL283" s="4">
        <v>0</v>
      </c>
      <c r="BM283" s="4">
        <v>4.8099999999999996</v>
      </c>
      <c r="BN283" s="4">
        <v>0</v>
      </c>
      <c r="BO283" s="4">
        <v>0</v>
      </c>
      <c r="BP283" s="4">
        <v>0</v>
      </c>
      <c r="BQ283" s="4">
        <v>0</v>
      </c>
      <c r="BR283" s="4">
        <v>0</v>
      </c>
      <c r="BS283" s="4">
        <v>201.78</v>
      </c>
      <c r="BU283" s="4">
        <v>26.04</v>
      </c>
      <c r="BW283" s="4">
        <v>0</v>
      </c>
      <c r="BX283" s="4">
        <v>0</v>
      </c>
      <c r="BY283" s="4">
        <v>0</v>
      </c>
      <c r="BZ283" s="4">
        <v>0</v>
      </c>
      <c r="CA283" s="4">
        <v>0</v>
      </c>
      <c r="CB283" s="4">
        <v>0</v>
      </c>
      <c r="CC283" s="4">
        <v>0</v>
      </c>
      <c r="CD283" s="4">
        <v>0</v>
      </c>
      <c r="CE283" s="4">
        <v>0</v>
      </c>
      <c r="CF283" s="4">
        <v>0</v>
      </c>
      <c r="CG283" s="4">
        <v>0.83</v>
      </c>
    </row>
    <row r="284" spans="1:85" s="4" customFormat="1" ht="15" x14ac:dyDescent="0.25">
      <c r="A284" s="4" t="str">
        <f>"-"</f>
        <v>-</v>
      </c>
      <c r="B284" s="6" t="s">
        <v>83</v>
      </c>
      <c r="C284" s="29" t="str">
        <f>"50"</f>
        <v>50</v>
      </c>
      <c r="D284" s="17">
        <v>3.31</v>
      </c>
      <c r="E284" s="17">
        <v>0</v>
      </c>
      <c r="F284" s="17">
        <v>0.33</v>
      </c>
      <c r="G284" s="17">
        <v>0.33</v>
      </c>
      <c r="H284" s="17">
        <v>23.35</v>
      </c>
      <c r="I284" s="17">
        <v>112.40049999999999</v>
      </c>
      <c r="J284" s="1">
        <v>0.1</v>
      </c>
      <c r="K284" s="1">
        <v>0</v>
      </c>
      <c r="L284" s="1">
        <v>0</v>
      </c>
      <c r="M284" s="1">
        <v>0</v>
      </c>
      <c r="N284" s="1">
        <v>0.55000000000000004</v>
      </c>
      <c r="O284" s="1">
        <v>22.8</v>
      </c>
      <c r="P284" s="1">
        <v>0.1</v>
      </c>
      <c r="Q284" s="1">
        <v>0</v>
      </c>
      <c r="R284" s="1">
        <v>0</v>
      </c>
      <c r="S284" s="1">
        <v>0.15</v>
      </c>
      <c r="T284" s="1">
        <v>0.9</v>
      </c>
      <c r="U284" s="1">
        <v>122.85</v>
      </c>
      <c r="V284" s="1">
        <v>41.23</v>
      </c>
      <c r="W284" s="1">
        <v>0.02</v>
      </c>
      <c r="X284" s="1">
        <v>0.68</v>
      </c>
      <c r="Y284" s="1">
        <v>1.55</v>
      </c>
      <c r="Z284" s="1">
        <v>0</v>
      </c>
      <c r="AA284" s="4">
        <v>0</v>
      </c>
      <c r="AB284" s="4">
        <v>0</v>
      </c>
      <c r="AC284" s="4">
        <v>0</v>
      </c>
      <c r="AD284" s="4">
        <v>254.48</v>
      </c>
      <c r="AE284" s="4">
        <v>84.39</v>
      </c>
      <c r="AF284" s="4">
        <v>50.03</v>
      </c>
      <c r="AG284" s="4">
        <v>100.05</v>
      </c>
      <c r="AH284" s="4">
        <v>37.85</v>
      </c>
      <c r="AI284" s="4">
        <v>180.96</v>
      </c>
      <c r="AJ284" s="4">
        <v>112.23</v>
      </c>
      <c r="AK284" s="4">
        <v>156.6</v>
      </c>
      <c r="AL284" s="4">
        <v>129.19999999999999</v>
      </c>
      <c r="AM284" s="4">
        <v>67.86</v>
      </c>
      <c r="AN284" s="4">
        <v>120.06</v>
      </c>
      <c r="AO284" s="4">
        <v>1003.98</v>
      </c>
      <c r="AP284" s="4">
        <v>117.45</v>
      </c>
      <c r="AQ284" s="4">
        <v>327.12</v>
      </c>
      <c r="AR284" s="4">
        <v>142.25</v>
      </c>
      <c r="AS284" s="4">
        <v>94.4</v>
      </c>
      <c r="AT284" s="4">
        <v>74.819999999999993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7.0000000000000007E-2</v>
      </c>
      <c r="BB284" s="4">
        <v>0.04</v>
      </c>
      <c r="BC284" s="4">
        <v>0.04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0.03</v>
      </c>
      <c r="BK284" s="4">
        <v>0</v>
      </c>
      <c r="BL284" s="4">
        <v>0</v>
      </c>
      <c r="BM284" s="4">
        <v>0.14000000000000001</v>
      </c>
      <c r="BN284" s="4">
        <v>0.01</v>
      </c>
      <c r="BO284" s="4">
        <v>0</v>
      </c>
      <c r="BP284" s="4">
        <v>0</v>
      </c>
      <c r="BQ284" s="4">
        <v>0</v>
      </c>
      <c r="BR284" s="4">
        <v>0</v>
      </c>
      <c r="BS284" s="4">
        <v>19.55</v>
      </c>
      <c r="BU284" s="4">
        <v>0</v>
      </c>
      <c r="BW284" s="4">
        <v>0</v>
      </c>
      <c r="BX284" s="4">
        <v>0</v>
      </c>
      <c r="BY284" s="4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">
        <v>0</v>
      </c>
      <c r="CF284" s="4">
        <v>0</v>
      </c>
      <c r="CG284" s="4">
        <v>0</v>
      </c>
    </row>
    <row r="285" spans="1:85" s="4" customFormat="1" ht="15" x14ac:dyDescent="0.25">
      <c r="A285" s="4" t="str">
        <f>"15/10"</f>
        <v>15/10</v>
      </c>
      <c r="B285" s="6" t="s">
        <v>105</v>
      </c>
      <c r="C285" s="29" t="str">
        <f>"200"</f>
        <v>200</v>
      </c>
      <c r="D285" s="17">
        <v>0.08</v>
      </c>
      <c r="E285" s="17">
        <v>0</v>
      </c>
      <c r="F285" s="17">
        <v>0.01</v>
      </c>
      <c r="G285" s="17">
        <v>0.01</v>
      </c>
      <c r="H285" s="17">
        <v>9</v>
      </c>
      <c r="I285" s="17">
        <v>35.682173658536591</v>
      </c>
      <c r="J285" s="1">
        <v>0</v>
      </c>
      <c r="K285" s="1">
        <v>0</v>
      </c>
      <c r="L285" s="1">
        <v>0</v>
      </c>
      <c r="M285" s="1">
        <v>0</v>
      </c>
      <c r="N285" s="1">
        <v>9</v>
      </c>
      <c r="O285" s="1">
        <v>0</v>
      </c>
      <c r="P285" s="1">
        <v>0.11</v>
      </c>
      <c r="Q285" s="1">
        <v>0</v>
      </c>
      <c r="R285" s="1">
        <v>0</v>
      </c>
      <c r="S285" s="1">
        <v>0.28000000000000003</v>
      </c>
      <c r="T285" s="1">
        <v>0.04</v>
      </c>
      <c r="U285" s="1">
        <v>0.63</v>
      </c>
      <c r="V285" s="1">
        <v>7.25</v>
      </c>
      <c r="W285" s="1">
        <v>0</v>
      </c>
      <c r="X285" s="1">
        <v>0</v>
      </c>
      <c r="Y285" s="1">
        <v>0.01</v>
      </c>
      <c r="Z285" s="1">
        <v>0.78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>
        <v>0</v>
      </c>
      <c r="BM285" s="4">
        <v>0</v>
      </c>
      <c r="BN285" s="4">
        <v>0</v>
      </c>
      <c r="BO285" s="4">
        <v>0</v>
      </c>
      <c r="BP285" s="4">
        <v>0</v>
      </c>
      <c r="BQ285" s="4">
        <v>0</v>
      </c>
      <c r="BR285" s="4">
        <v>0</v>
      </c>
      <c r="BS285" s="4">
        <v>199.43</v>
      </c>
      <c r="BU285" s="4">
        <v>7.0000000000000007E-2</v>
      </c>
      <c r="BW285" s="4">
        <v>0</v>
      </c>
      <c r="BX285" s="4">
        <v>0</v>
      </c>
      <c r="BY285" s="4">
        <v>0</v>
      </c>
      <c r="BZ285" s="4">
        <v>0</v>
      </c>
      <c r="CA285" s="4">
        <v>0</v>
      </c>
      <c r="CB285" s="4">
        <v>0</v>
      </c>
      <c r="CC285" s="4">
        <v>0</v>
      </c>
      <c r="CD285" s="4">
        <v>0</v>
      </c>
      <c r="CE285" s="4">
        <v>0</v>
      </c>
      <c r="CF285" s="4">
        <v>9.76</v>
      </c>
      <c r="CG285" s="4">
        <v>0</v>
      </c>
    </row>
    <row r="286" spans="1:85" s="7" customFormat="1" ht="14.25" x14ac:dyDescent="0.2">
      <c r="B286" s="13" t="s">
        <v>106</v>
      </c>
      <c r="C286" s="25">
        <f>C285+C284+C283+C282</f>
        <v>580</v>
      </c>
      <c r="D286" s="18">
        <v>21.14</v>
      </c>
      <c r="E286" s="18">
        <v>12.79</v>
      </c>
      <c r="F286" s="18">
        <v>14.69</v>
      </c>
      <c r="G286" s="18">
        <v>12.92</v>
      </c>
      <c r="H286" s="18">
        <v>69.98</v>
      </c>
      <c r="I286" s="18">
        <v>509.86</v>
      </c>
      <c r="J286" s="19">
        <v>1.81</v>
      </c>
      <c r="K286" s="19">
        <v>8.02</v>
      </c>
      <c r="L286" s="19">
        <v>1.21</v>
      </c>
      <c r="M286" s="19">
        <v>0</v>
      </c>
      <c r="N286" s="19">
        <v>21.98</v>
      </c>
      <c r="O286" s="19">
        <v>48</v>
      </c>
      <c r="P286" s="19">
        <v>4.55</v>
      </c>
      <c r="Q286" s="19">
        <v>0</v>
      </c>
      <c r="R286" s="19">
        <v>0</v>
      </c>
      <c r="S286" s="19">
        <v>1.23</v>
      </c>
      <c r="T286" s="19">
        <v>5.89</v>
      </c>
      <c r="U286" s="19">
        <v>387.44</v>
      </c>
      <c r="V286" s="19">
        <v>1469.04</v>
      </c>
      <c r="W286" s="19">
        <v>0.28000000000000003</v>
      </c>
      <c r="X286" s="19">
        <v>3.18</v>
      </c>
      <c r="Y286" s="19">
        <v>5.5</v>
      </c>
      <c r="Z286" s="19">
        <v>41.22</v>
      </c>
      <c r="AA286" s="7">
        <v>0</v>
      </c>
      <c r="AB286" s="7">
        <v>0</v>
      </c>
      <c r="AC286" s="7">
        <v>0</v>
      </c>
      <c r="AD286" s="7">
        <v>376.35</v>
      </c>
      <c r="AE286" s="7">
        <v>219.94</v>
      </c>
      <c r="AF286" s="7">
        <v>80.14</v>
      </c>
      <c r="AG286" s="7">
        <v>193.35</v>
      </c>
      <c r="AH286" s="7">
        <v>76.23</v>
      </c>
      <c r="AI286" s="7">
        <v>282.62</v>
      </c>
      <c r="AJ286" s="7">
        <v>251.23</v>
      </c>
      <c r="AK286" s="7">
        <v>465.32</v>
      </c>
      <c r="AL286" s="7">
        <v>356.65</v>
      </c>
      <c r="AM286" s="7">
        <v>108.47</v>
      </c>
      <c r="AN286" s="7">
        <v>216.22</v>
      </c>
      <c r="AO286" s="7">
        <v>1535.89</v>
      </c>
      <c r="AP286" s="7">
        <v>129.13999999999999</v>
      </c>
      <c r="AQ286" s="7">
        <v>413.38</v>
      </c>
      <c r="AR286" s="7">
        <v>224</v>
      </c>
      <c r="AS286" s="7">
        <v>174.23</v>
      </c>
      <c r="AT286" s="7">
        <v>108.64</v>
      </c>
      <c r="AU286" s="7">
        <v>0.01</v>
      </c>
      <c r="AV286" s="7">
        <v>0</v>
      </c>
      <c r="AW286" s="7">
        <v>0</v>
      </c>
      <c r="AX286" s="7">
        <v>0</v>
      </c>
      <c r="AY286" s="7">
        <v>0</v>
      </c>
      <c r="AZ286" s="7">
        <v>0.41</v>
      </c>
      <c r="BA286" s="7">
        <v>0.08</v>
      </c>
      <c r="BB286" s="7">
        <v>15.79</v>
      </c>
      <c r="BC286" s="7">
        <v>0.04</v>
      </c>
      <c r="BD286" s="7">
        <v>17.72</v>
      </c>
      <c r="BE286" s="7">
        <v>0.85</v>
      </c>
      <c r="BF286" s="7">
        <v>0.08</v>
      </c>
      <c r="BG286" s="7">
        <v>0</v>
      </c>
      <c r="BH286" s="7">
        <v>0</v>
      </c>
      <c r="BI286" s="7">
        <v>0.65</v>
      </c>
      <c r="BJ286" s="7">
        <v>24.66</v>
      </c>
      <c r="BK286" s="7">
        <v>0</v>
      </c>
      <c r="BL286" s="7">
        <v>0</v>
      </c>
      <c r="BM286" s="7">
        <v>11.42</v>
      </c>
      <c r="BN286" s="7">
        <v>0.01</v>
      </c>
      <c r="BO286" s="7">
        <v>0</v>
      </c>
      <c r="BP286" s="7">
        <v>0</v>
      </c>
      <c r="BQ286" s="7">
        <v>0</v>
      </c>
      <c r="BR286" s="7">
        <v>0</v>
      </c>
      <c r="BS286" s="7">
        <v>485.6</v>
      </c>
      <c r="BT286" s="7" t="e">
        <f>$I$286/#REF!*100</f>
        <v>#REF!</v>
      </c>
      <c r="BU286" s="7">
        <v>106.79</v>
      </c>
      <c r="BW286" s="7">
        <v>0</v>
      </c>
      <c r="BX286" s="7">
        <v>0</v>
      </c>
      <c r="BY286" s="7">
        <v>0</v>
      </c>
      <c r="BZ286" s="7">
        <v>0</v>
      </c>
      <c r="CA286" s="7">
        <v>0</v>
      </c>
      <c r="CB286" s="7">
        <v>0</v>
      </c>
      <c r="CC286" s="7">
        <v>0</v>
      </c>
      <c r="CD286" s="7">
        <v>0</v>
      </c>
      <c r="CE286" s="7">
        <v>0</v>
      </c>
      <c r="CF286" s="7">
        <v>13.76</v>
      </c>
      <c r="CG286" s="7">
        <v>1.5</v>
      </c>
    </row>
    <row r="287" spans="1:85" s="4" customFormat="1" ht="15" x14ac:dyDescent="0.25">
      <c r="B287" s="12" t="s">
        <v>107</v>
      </c>
      <c r="C287" s="29"/>
      <c r="D287" s="17"/>
      <c r="E287" s="17"/>
      <c r="F287" s="17"/>
      <c r="G287" s="17"/>
      <c r="H287" s="17"/>
      <c r="I287" s="17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85" s="4" customFormat="1" ht="15" x14ac:dyDescent="0.25">
      <c r="A288" s="4" t="str">
        <f>"-"</f>
        <v>-</v>
      </c>
      <c r="B288" s="6" t="s">
        <v>108</v>
      </c>
      <c r="C288" s="29" t="str">
        <f>"200"</f>
        <v>200</v>
      </c>
      <c r="D288" s="17">
        <v>6</v>
      </c>
      <c r="E288" s="17">
        <v>6</v>
      </c>
      <c r="F288" s="17">
        <v>0.1</v>
      </c>
      <c r="G288" s="17">
        <v>0</v>
      </c>
      <c r="H288" s="17">
        <v>8</v>
      </c>
      <c r="I288" s="17">
        <v>60.4</v>
      </c>
      <c r="J288" s="1">
        <v>0</v>
      </c>
      <c r="K288" s="1">
        <v>0</v>
      </c>
      <c r="L288" s="1">
        <v>0</v>
      </c>
      <c r="M288" s="1">
        <v>0</v>
      </c>
      <c r="N288" s="1">
        <v>8</v>
      </c>
      <c r="O288" s="1">
        <v>0</v>
      </c>
      <c r="P288" s="1">
        <v>0</v>
      </c>
      <c r="Q288" s="1">
        <v>0</v>
      </c>
      <c r="R288" s="1">
        <v>0</v>
      </c>
      <c r="S288" s="1">
        <v>1.7</v>
      </c>
      <c r="T288" s="1">
        <v>1.4</v>
      </c>
      <c r="U288" s="1">
        <v>0</v>
      </c>
      <c r="V288" s="1">
        <v>304</v>
      </c>
      <c r="W288" s="1">
        <v>0.34</v>
      </c>
      <c r="X288" s="1">
        <v>0.2</v>
      </c>
      <c r="Y288" s="1">
        <v>1.8</v>
      </c>
      <c r="Z288" s="1">
        <v>1.4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  <c r="BN288" s="4">
        <v>0</v>
      </c>
      <c r="BO288" s="4">
        <v>0</v>
      </c>
      <c r="BP288" s="4">
        <v>0</v>
      </c>
      <c r="BQ288" s="4">
        <v>0</v>
      </c>
      <c r="BR288" s="4">
        <v>0</v>
      </c>
      <c r="BS288" s="4">
        <v>182.8</v>
      </c>
      <c r="BU288" s="4">
        <v>0</v>
      </c>
      <c r="BW288" s="4">
        <v>0</v>
      </c>
      <c r="BX288" s="4">
        <v>0</v>
      </c>
      <c r="BY288" s="4">
        <v>0</v>
      </c>
      <c r="BZ288" s="4">
        <v>0</v>
      </c>
      <c r="CA288" s="4">
        <v>0</v>
      </c>
      <c r="CB288" s="4">
        <v>0</v>
      </c>
      <c r="CC288" s="4">
        <v>0</v>
      </c>
      <c r="CD288" s="4">
        <v>0</v>
      </c>
      <c r="CE288" s="4">
        <v>0</v>
      </c>
      <c r="CF288" s="4">
        <v>0</v>
      </c>
      <c r="CG288" s="4">
        <v>0</v>
      </c>
    </row>
    <row r="289" spans="1:85" s="7" customFormat="1" ht="14.25" x14ac:dyDescent="0.2">
      <c r="B289" s="13" t="s">
        <v>109</v>
      </c>
      <c r="C289" s="25" t="str">
        <f>C288</f>
        <v>200</v>
      </c>
      <c r="D289" s="18">
        <v>6</v>
      </c>
      <c r="E289" s="18">
        <v>6</v>
      </c>
      <c r="F289" s="18">
        <v>0.1</v>
      </c>
      <c r="G289" s="18">
        <v>0</v>
      </c>
      <c r="H289" s="18">
        <v>8</v>
      </c>
      <c r="I289" s="18">
        <v>60.4</v>
      </c>
      <c r="J289" s="19">
        <v>0</v>
      </c>
      <c r="K289" s="19">
        <v>0</v>
      </c>
      <c r="L289" s="19">
        <v>0</v>
      </c>
      <c r="M289" s="19">
        <v>0</v>
      </c>
      <c r="N289" s="19">
        <v>8</v>
      </c>
      <c r="O289" s="19">
        <v>0</v>
      </c>
      <c r="P289" s="19">
        <v>0</v>
      </c>
      <c r="Q289" s="19">
        <v>0</v>
      </c>
      <c r="R289" s="19">
        <v>0</v>
      </c>
      <c r="S289" s="19">
        <v>1.7</v>
      </c>
      <c r="T289" s="19">
        <v>1.4</v>
      </c>
      <c r="U289" s="19">
        <v>0</v>
      </c>
      <c r="V289" s="19">
        <v>304</v>
      </c>
      <c r="W289" s="19">
        <v>0.34</v>
      </c>
      <c r="X289" s="19">
        <v>0.2</v>
      </c>
      <c r="Y289" s="19">
        <v>1.8</v>
      </c>
      <c r="Z289" s="19">
        <v>1.4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7">
        <v>0</v>
      </c>
      <c r="AV289" s="7">
        <v>0</v>
      </c>
      <c r="AW289" s="7">
        <v>0</v>
      </c>
      <c r="AX289" s="7">
        <v>0</v>
      </c>
      <c r="AY289" s="7">
        <v>0</v>
      </c>
      <c r="AZ289" s="7">
        <v>0</v>
      </c>
      <c r="BA289" s="7">
        <v>0</v>
      </c>
      <c r="BB289" s="7">
        <v>0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</v>
      </c>
      <c r="BJ289" s="7">
        <v>0</v>
      </c>
      <c r="BK289" s="7">
        <v>0</v>
      </c>
      <c r="BL289" s="7">
        <v>0</v>
      </c>
      <c r="BM289" s="7">
        <v>0</v>
      </c>
      <c r="BN289" s="7">
        <v>0</v>
      </c>
      <c r="BO289" s="7">
        <v>0</v>
      </c>
      <c r="BP289" s="7">
        <v>0</v>
      </c>
      <c r="BQ289" s="7">
        <v>0</v>
      </c>
      <c r="BR289" s="7">
        <v>0</v>
      </c>
      <c r="BS289" s="7">
        <v>182.8</v>
      </c>
      <c r="BT289" s="7" t="e">
        <f>$I$289/#REF!*100</f>
        <v>#REF!</v>
      </c>
      <c r="BU289" s="7">
        <v>0</v>
      </c>
      <c r="BW289" s="7">
        <v>0</v>
      </c>
      <c r="BX289" s="7">
        <v>0</v>
      </c>
      <c r="BY289" s="7">
        <v>0</v>
      </c>
      <c r="BZ289" s="7">
        <v>0</v>
      </c>
      <c r="CA289" s="7">
        <v>0</v>
      </c>
      <c r="CB289" s="7">
        <v>0</v>
      </c>
      <c r="CC289" s="7">
        <v>0</v>
      </c>
      <c r="CD289" s="7">
        <v>0</v>
      </c>
      <c r="CE289" s="7">
        <v>0</v>
      </c>
      <c r="CF289" s="7">
        <v>0</v>
      </c>
      <c r="CG289" s="7">
        <v>0</v>
      </c>
    </row>
    <row r="290" spans="1:85" s="7" customFormat="1" ht="14.25" x14ac:dyDescent="0.2">
      <c r="B290" s="13" t="s">
        <v>110</v>
      </c>
      <c r="C290" s="25">
        <f>C289+C286+C280+C275+C267+C264</f>
        <v>2870</v>
      </c>
      <c r="D290" s="18">
        <v>93.24</v>
      </c>
      <c r="E290" s="18">
        <v>60.43</v>
      </c>
      <c r="F290" s="18">
        <v>69.62</v>
      </c>
      <c r="G290" s="18">
        <v>27.29</v>
      </c>
      <c r="H290" s="18">
        <v>399.03</v>
      </c>
      <c r="I290" s="18">
        <v>2657.68</v>
      </c>
      <c r="J290" s="19">
        <v>30.68</v>
      </c>
      <c r="K290" s="19">
        <v>14.41</v>
      </c>
      <c r="L290" s="19">
        <v>4.82</v>
      </c>
      <c r="M290" s="19">
        <v>0</v>
      </c>
      <c r="N290" s="19">
        <v>178.3</v>
      </c>
      <c r="O290" s="19">
        <v>220.73</v>
      </c>
      <c r="P290" s="19">
        <v>25.58</v>
      </c>
      <c r="Q290" s="19">
        <v>0</v>
      </c>
      <c r="R290" s="19">
        <v>0</v>
      </c>
      <c r="S290" s="19">
        <v>8.15</v>
      </c>
      <c r="T290" s="19">
        <v>25.04</v>
      </c>
      <c r="U290" s="19">
        <v>3135.26</v>
      </c>
      <c r="V290" s="19">
        <v>4404.8999999999996</v>
      </c>
      <c r="W290" s="19">
        <v>1.8</v>
      </c>
      <c r="X290" s="19">
        <v>13.05</v>
      </c>
      <c r="Y290" s="19">
        <v>33.71</v>
      </c>
      <c r="Z290" s="19">
        <v>97.87</v>
      </c>
      <c r="AA290" s="7">
        <v>0.4</v>
      </c>
      <c r="AB290" s="7">
        <v>0</v>
      </c>
      <c r="AC290" s="7">
        <v>0</v>
      </c>
      <c r="AD290" s="7">
        <v>3986.66</v>
      </c>
      <c r="AE290" s="7">
        <v>2692.18</v>
      </c>
      <c r="AF290" s="7">
        <v>965.62</v>
      </c>
      <c r="AG290" s="7">
        <v>1920.66</v>
      </c>
      <c r="AH290" s="7">
        <v>640.91</v>
      </c>
      <c r="AI290" s="7">
        <v>2567.62</v>
      </c>
      <c r="AJ290" s="7">
        <v>2384.19</v>
      </c>
      <c r="AK290" s="7">
        <v>2956.65</v>
      </c>
      <c r="AL290" s="7">
        <v>3783.56</v>
      </c>
      <c r="AM290" s="7">
        <v>1302.04</v>
      </c>
      <c r="AN290" s="7">
        <v>2133.62</v>
      </c>
      <c r="AO290" s="7">
        <v>11796.54</v>
      </c>
      <c r="AP290" s="7">
        <v>935.24</v>
      </c>
      <c r="AQ290" s="7">
        <v>3355.94</v>
      </c>
      <c r="AR290" s="7">
        <v>2440.3200000000002</v>
      </c>
      <c r="AS290" s="7">
        <v>1636.39</v>
      </c>
      <c r="AT290" s="7">
        <v>949.22</v>
      </c>
      <c r="AU290" s="7">
        <v>2.74</v>
      </c>
      <c r="AV290" s="7">
        <v>1.54</v>
      </c>
      <c r="AW290" s="7">
        <v>0.79</v>
      </c>
      <c r="AX290" s="7">
        <v>1.61</v>
      </c>
      <c r="AY290" s="7">
        <v>1.76</v>
      </c>
      <c r="AZ290" s="7">
        <v>11.71</v>
      </c>
      <c r="BA290" s="7">
        <v>0.96</v>
      </c>
      <c r="BB290" s="7">
        <v>33.5</v>
      </c>
      <c r="BC290" s="7">
        <v>0.5</v>
      </c>
      <c r="BD290" s="7">
        <v>26.1</v>
      </c>
      <c r="BE290" s="7">
        <v>1.52</v>
      </c>
      <c r="BF290" s="7">
        <v>0.14000000000000001</v>
      </c>
      <c r="BG290" s="7">
        <v>0</v>
      </c>
      <c r="BH290" s="7">
        <v>0.27</v>
      </c>
      <c r="BI290" s="7">
        <v>2.9</v>
      </c>
      <c r="BJ290" s="7">
        <v>45.58</v>
      </c>
      <c r="BK290" s="7">
        <v>0.15</v>
      </c>
      <c r="BL290" s="7">
        <v>0</v>
      </c>
      <c r="BM290" s="7">
        <v>19.97</v>
      </c>
      <c r="BN290" s="7">
        <v>0.7</v>
      </c>
      <c r="BO290" s="7">
        <v>1.06</v>
      </c>
      <c r="BP290" s="7">
        <v>0</v>
      </c>
      <c r="BQ290" s="7">
        <v>0</v>
      </c>
      <c r="BR290" s="7">
        <v>0</v>
      </c>
      <c r="BS290" s="7">
        <v>1914.68</v>
      </c>
      <c r="BU290" s="7">
        <v>1823.86</v>
      </c>
      <c r="BW290" s="7">
        <v>0</v>
      </c>
      <c r="BX290" s="7">
        <v>0</v>
      </c>
      <c r="BY290" s="7">
        <v>0</v>
      </c>
      <c r="BZ290" s="7">
        <v>0</v>
      </c>
      <c r="CA290" s="7">
        <v>0</v>
      </c>
      <c r="CB290" s="7">
        <v>0</v>
      </c>
      <c r="CC290" s="7">
        <v>0</v>
      </c>
      <c r="CD290" s="7">
        <v>0</v>
      </c>
      <c r="CE290" s="7">
        <v>0</v>
      </c>
      <c r="CF290" s="7">
        <v>69.760000000000005</v>
      </c>
      <c r="CG290" s="7">
        <v>5.61</v>
      </c>
    </row>
    <row r="291" spans="1:85" s="4" customFormat="1" ht="15" x14ac:dyDescent="0.25">
      <c r="B291" s="12" t="s">
        <v>170</v>
      </c>
      <c r="C291" s="29"/>
      <c r="D291" s="17"/>
      <c r="E291" s="17"/>
      <c r="F291" s="17"/>
      <c r="G291" s="17"/>
      <c r="H291" s="17"/>
      <c r="I291" s="17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85" x14ac:dyDescent="0.25">
      <c r="B292" s="23" t="s">
        <v>78</v>
      </c>
      <c r="D292" s="20"/>
      <c r="E292" s="20"/>
      <c r="F292" s="20"/>
      <c r="G292" s="20"/>
      <c r="H292" s="20"/>
      <c r="I292" s="20"/>
    </row>
    <row r="293" spans="1:85" x14ac:dyDescent="0.25">
      <c r="A293" s="5" t="str">
        <f>"2/6"</f>
        <v>2/6</v>
      </c>
      <c r="B293" s="10" t="s">
        <v>126</v>
      </c>
      <c r="C293" s="28" t="str">
        <f>"70"</f>
        <v>70</v>
      </c>
      <c r="D293" s="20">
        <v>6.83</v>
      </c>
      <c r="E293" s="20">
        <v>7.27</v>
      </c>
      <c r="F293" s="20">
        <v>9.1999999999999993</v>
      </c>
      <c r="G293" s="20">
        <v>0</v>
      </c>
      <c r="H293" s="20">
        <v>1.22</v>
      </c>
      <c r="I293" s="20">
        <v>114.86115899999999</v>
      </c>
      <c r="J293" s="9">
        <v>4.43</v>
      </c>
      <c r="K293" s="9">
        <v>0.12</v>
      </c>
      <c r="L293" s="9">
        <v>0</v>
      </c>
      <c r="M293" s="9">
        <v>0</v>
      </c>
      <c r="N293" s="9">
        <v>1.22</v>
      </c>
      <c r="O293" s="9">
        <v>0</v>
      </c>
      <c r="P293" s="9">
        <v>0</v>
      </c>
      <c r="Q293" s="9">
        <v>0</v>
      </c>
      <c r="R293" s="9">
        <v>0</v>
      </c>
      <c r="S293" s="9">
        <v>0.02</v>
      </c>
      <c r="T293" s="9">
        <v>1.17</v>
      </c>
      <c r="U293" s="9">
        <v>250.12</v>
      </c>
      <c r="V293" s="9">
        <v>90.83</v>
      </c>
      <c r="W293" s="9">
        <v>0.21</v>
      </c>
      <c r="X293" s="9">
        <v>0.1</v>
      </c>
      <c r="Y293" s="9">
        <v>2.0499999999999998</v>
      </c>
      <c r="Z293" s="9">
        <v>0.1</v>
      </c>
      <c r="AA293" s="5">
        <v>0</v>
      </c>
      <c r="AB293" s="5">
        <v>0</v>
      </c>
      <c r="AC293" s="5">
        <v>0</v>
      </c>
      <c r="AD293" s="5">
        <v>537.28</v>
      </c>
      <c r="AE293" s="5">
        <v>447.91</v>
      </c>
      <c r="AF293" s="5">
        <v>210.09</v>
      </c>
      <c r="AG293" s="5">
        <v>303.39</v>
      </c>
      <c r="AH293" s="5">
        <v>102.8</v>
      </c>
      <c r="AI293" s="5">
        <v>323.86</v>
      </c>
      <c r="AJ293" s="5">
        <v>352.22</v>
      </c>
      <c r="AK293" s="5">
        <v>389.7</v>
      </c>
      <c r="AL293" s="5">
        <v>609.55999999999995</v>
      </c>
      <c r="AM293" s="5">
        <v>169.54</v>
      </c>
      <c r="AN293" s="5">
        <v>206.53</v>
      </c>
      <c r="AO293" s="5">
        <v>882.11</v>
      </c>
      <c r="AP293" s="5">
        <v>7.61</v>
      </c>
      <c r="AQ293" s="5">
        <v>197.84</v>
      </c>
      <c r="AR293" s="5">
        <v>460.68</v>
      </c>
      <c r="AS293" s="5">
        <v>237</v>
      </c>
      <c r="AT293" s="5">
        <v>145.11000000000001</v>
      </c>
      <c r="AU293" s="5">
        <v>0.13</v>
      </c>
      <c r="AV293" s="5">
        <v>0.06</v>
      </c>
      <c r="AW293" s="5">
        <v>0.03</v>
      </c>
      <c r="AX293" s="5">
        <v>7.0000000000000007E-2</v>
      </c>
      <c r="AY293" s="5">
        <v>0.08</v>
      </c>
      <c r="AZ293" s="5">
        <v>0.38</v>
      </c>
      <c r="BA293" s="5">
        <v>0</v>
      </c>
      <c r="BB293" s="5">
        <v>1.04</v>
      </c>
      <c r="BC293" s="5">
        <v>0</v>
      </c>
      <c r="BD293" s="5">
        <v>0.33</v>
      </c>
      <c r="BE293" s="5">
        <v>0</v>
      </c>
      <c r="BF293" s="5">
        <v>0</v>
      </c>
      <c r="BG293" s="5">
        <v>0</v>
      </c>
      <c r="BH293" s="5">
        <v>7.0000000000000007E-2</v>
      </c>
      <c r="BI293" s="5">
        <v>0.11</v>
      </c>
      <c r="BJ293" s="5">
        <v>0.86</v>
      </c>
      <c r="BK293" s="5">
        <v>0</v>
      </c>
      <c r="BL293" s="5">
        <v>0</v>
      </c>
      <c r="BM293" s="5">
        <v>0.05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57.23</v>
      </c>
      <c r="BU293" s="5">
        <v>100.22</v>
      </c>
      <c r="BW293" s="5">
        <v>0</v>
      </c>
      <c r="BX293" s="5">
        <v>0</v>
      </c>
      <c r="BY293" s="5">
        <v>0</v>
      </c>
      <c r="BZ293" s="5">
        <v>0</v>
      </c>
      <c r="CA293" s="5">
        <v>0</v>
      </c>
      <c r="CB293" s="5">
        <v>0</v>
      </c>
      <c r="CC293" s="5">
        <v>0</v>
      </c>
      <c r="CD293" s="5">
        <v>0</v>
      </c>
      <c r="CE293" s="5">
        <v>0</v>
      </c>
      <c r="CF293" s="5">
        <v>0</v>
      </c>
      <c r="CG293" s="5">
        <v>0.44</v>
      </c>
    </row>
    <row r="294" spans="1:85" x14ac:dyDescent="0.25">
      <c r="A294" s="5" t="str">
        <f>"6/4"</f>
        <v>6/4</v>
      </c>
      <c r="B294" s="10" t="s">
        <v>171</v>
      </c>
      <c r="C294" s="28" t="str">
        <f>"150"</f>
        <v>150</v>
      </c>
      <c r="D294" s="20">
        <v>5.54</v>
      </c>
      <c r="E294" s="20">
        <v>2.2000000000000002</v>
      </c>
      <c r="F294" s="20">
        <v>5.9</v>
      </c>
      <c r="G294" s="20">
        <v>1.83</v>
      </c>
      <c r="H294" s="20">
        <v>22.11</v>
      </c>
      <c r="I294" s="20">
        <v>168.58582199999998</v>
      </c>
      <c r="J294" s="9">
        <v>3.21</v>
      </c>
      <c r="K294" s="9">
        <v>7.0000000000000007E-2</v>
      </c>
      <c r="L294" s="9">
        <v>0</v>
      </c>
      <c r="M294" s="9">
        <v>0</v>
      </c>
      <c r="N294" s="9">
        <v>6.22</v>
      </c>
      <c r="O294" s="9">
        <v>15.89</v>
      </c>
      <c r="P294" s="9">
        <v>2.1800000000000002</v>
      </c>
      <c r="Q294" s="9">
        <v>0</v>
      </c>
      <c r="R294" s="9">
        <v>0</v>
      </c>
      <c r="S294" s="9">
        <v>0.08</v>
      </c>
      <c r="T294" s="9">
        <v>1.8</v>
      </c>
      <c r="U294" s="9">
        <v>280.74</v>
      </c>
      <c r="V294" s="9">
        <v>192.95</v>
      </c>
      <c r="W294" s="9">
        <v>0.12</v>
      </c>
      <c r="X294" s="9">
        <v>0.33</v>
      </c>
      <c r="Y294" s="9">
        <v>1.9</v>
      </c>
      <c r="Z294" s="9">
        <v>0.39</v>
      </c>
      <c r="AA294" s="5">
        <v>0</v>
      </c>
      <c r="AB294" s="5">
        <v>0</v>
      </c>
      <c r="AC294" s="5">
        <v>0</v>
      </c>
      <c r="AD294" s="5">
        <v>199.76</v>
      </c>
      <c r="AE294" s="5">
        <v>119.87</v>
      </c>
      <c r="AF294" s="5">
        <v>40</v>
      </c>
      <c r="AG294" s="5">
        <v>100.16</v>
      </c>
      <c r="AH294" s="5">
        <v>49.24</v>
      </c>
      <c r="AI294" s="5">
        <v>142.30000000000001</v>
      </c>
      <c r="AJ294" s="5">
        <v>167.53</v>
      </c>
      <c r="AK294" s="5">
        <v>181.31</v>
      </c>
      <c r="AL294" s="5">
        <v>250.2</v>
      </c>
      <c r="AM294" s="5">
        <v>63.12</v>
      </c>
      <c r="AN294" s="5">
        <v>158.69999999999999</v>
      </c>
      <c r="AO294" s="5">
        <v>799.68</v>
      </c>
      <c r="AP294" s="5">
        <v>0.96</v>
      </c>
      <c r="AQ294" s="5">
        <v>176.34</v>
      </c>
      <c r="AR294" s="5">
        <v>170.89</v>
      </c>
      <c r="AS294" s="5">
        <v>116.91</v>
      </c>
      <c r="AT294" s="5">
        <v>65.180000000000007</v>
      </c>
      <c r="AU294" s="5">
        <v>0.09</v>
      </c>
      <c r="AV294" s="5">
        <v>0.04</v>
      </c>
      <c r="AW294" s="5">
        <v>0.02</v>
      </c>
      <c r="AX294" s="5">
        <v>0.05</v>
      </c>
      <c r="AY294" s="5">
        <v>0.06</v>
      </c>
      <c r="AZ294" s="5">
        <v>0.26</v>
      </c>
      <c r="BA294" s="5">
        <v>0</v>
      </c>
      <c r="BB294" s="5">
        <v>0.94</v>
      </c>
      <c r="BC294" s="5">
        <v>0</v>
      </c>
      <c r="BD294" s="5">
        <v>0.23</v>
      </c>
      <c r="BE294" s="5">
        <v>0</v>
      </c>
      <c r="BF294" s="5">
        <v>0</v>
      </c>
      <c r="BG294" s="5">
        <v>0</v>
      </c>
      <c r="BH294" s="5">
        <v>0.05</v>
      </c>
      <c r="BI294" s="5">
        <v>0.08</v>
      </c>
      <c r="BJ294" s="5">
        <v>1.1100000000000001</v>
      </c>
      <c r="BK294" s="5">
        <v>0</v>
      </c>
      <c r="BL294" s="5">
        <v>0</v>
      </c>
      <c r="BM294" s="5">
        <v>0.74</v>
      </c>
      <c r="BN294" s="5">
        <v>0.04</v>
      </c>
      <c r="BO294" s="5">
        <v>0</v>
      </c>
      <c r="BP294" s="5">
        <v>0</v>
      </c>
      <c r="BQ294" s="5">
        <v>0</v>
      </c>
      <c r="BR294" s="5">
        <v>0</v>
      </c>
      <c r="BS294" s="5">
        <v>121.65</v>
      </c>
      <c r="BU294" s="5">
        <v>23.5</v>
      </c>
      <c r="BW294" s="5">
        <v>0</v>
      </c>
      <c r="BX294" s="5">
        <v>0</v>
      </c>
      <c r="BY294" s="5">
        <v>0</v>
      </c>
      <c r="BZ294" s="5">
        <v>0</v>
      </c>
      <c r="CA294" s="5">
        <v>0</v>
      </c>
      <c r="CB294" s="5">
        <v>0</v>
      </c>
      <c r="CC294" s="5">
        <v>0</v>
      </c>
      <c r="CD294" s="5">
        <v>0</v>
      </c>
      <c r="CE294" s="5">
        <v>0</v>
      </c>
      <c r="CF294" s="5">
        <v>3</v>
      </c>
      <c r="CG294" s="5">
        <v>0.6</v>
      </c>
    </row>
    <row r="295" spans="1:85" x14ac:dyDescent="0.25">
      <c r="A295" s="5" t="str">
        <f>"9/13"</f>
        <v>9/13</v>
      </c>
      <c r="B295" s="10" t="s">
        <v>80</v>
      </c>
      <c r="C295" s="28" t="str">
        <f>"10"</f>
        <v>10</v>
      </c>
      <c r="D295" s="20">
        <v>0.08</v>
      </c>
      <c r="E295" s="20">
        <v>0.08</v>
      </c>
      <c r="F295" s="20">
        <v>7.25</v>
      </c>
      <c r="G295" s="20">
        <v>0</v>
      </c>
      <c r="H295" s="20">
        <v>0.13</v>
      </c>
      <c r="I295" s="20">
        <v>66.063999999999993</v>
      </c>
      <c r="J295" s="9">
        <v>4.71</v>
      </c>
      <c r="K295" s="9">
        <v>0.22</v>
      </c>
      <c r="L295" s="9">
        <v>0</v>
      </c>
      <c r="M295" s="9">
        <v>0</v>
      </c>
      <c r="N295" s="9">
        <v>0.13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0.14000000000000001</v>
      </c>
      <c r="U295" s="9">
        <v>1.5</v>
      </c>
      <c r="V295" s="9">
        <v>3</v>
      </c>
      <c r="W295" s="9">
        <v>0.01</v>
      </c>
      <c r="X295" s="9">
        <v>0.01</v>
      </c>
      <c r="Y295" s="9">
        <v>0.02</v>
      </c>
      <c r="Z295" s="9">
        <v>0</v>
      </c>
      <c r="AA295" s="5">
        <v>0</v>
      </c>
      <c r="AB295" s="5">
        <v>0</v>
      </c>
      <c r="AC295" s="5">
        <v>0</v>
      </c>
      <c r="AD295" s="5">
        <v>7.6</v>
      </c>
      <c r="AE295" s="5">
        <v>4.5</v>
      </c>
      <c r="AF295" s="5">
        <v>1.7</v>
      </c>
      <c r="AG295" s="5">
        <v>4.7</v>
      </c>
      <c r="AH295" s="5">
        <v>4.3</v>
      </c>
      <c r="AI295" s="5">
        <v>4.2</v>
      </c>
      <c r="AJ295" s="5">
        <v>3.6</v>
      </c>
      <c r="AK295" s="5">
        <v>2.6</v>
      </c>
      <c r="AL295" s="5">
        <v>5.7</v>
      </c>
      <c r="AM295" s="5">
        <v>3.5</v>
      </c>
      <c r="AN295" s="5">
        <v>2.4</v>
      </c>
      <c r="AO295" s="5">
        <v>14.2</v>
      </c>
      <c r="AP295" s="5">
        <v>0</v>
      </c>
      <c r="AQ295" s="5">
        <v>4.8</v>
      </c>
      <c r="AR295" s="5">
        <v>5.4</v>
      </c>
      <c r="AS295" s="5">
        <v>4.2</v>
      </c>
      <c r="AT295" s="5">
        <v>1</v>
      </c>
      <c r="AU295" s="5">
        <v>0.27</v>
      </c>
      <c r="AV295" s="5">
        <v>0.12</v>
      </c>
      <c r="AW295" s="5">
        <v>7.0000000000000007E-2</v>
      </c>
      <c r="AX295" s="5">
        <v>0.15</v>
      </c>
      <c r="AY295" s="5">
        <v>0.17</v>
      </c>
      <c r="AZ295" s="5">
        <v>0.79</v>
      </c>
      <c r="BA295" s="5">
        <v>0</v>
      </c>
      <c r="BB295" s="5">
        <v>2.21</v>
      </c>
      <c r="BC295" s="5">
        <v>0</v>
      </c>
      <c r="BD295" s="5">
        <v>0.68</v>
      </c>
      <c r="BE295" s="5">
        <v>0</v>
      </c>
      <c r="BF295" s="5">
        <v>0</v>
      </c>
      <c r="BG295" s="5">
        <v>0</v>
      </c>
      <c r="BH295" s="5">
        <v>0.15</v>
      </c>
      <c r="BI295" s="5">
        <v>0.23</v>
      </c>
      <c r="BJ295" s="5">
        <v>1.8</v>
      </c>
      <c r="BK295" s="5">
        <v>0</v>
      </c>
      <c r="BL295" s="5">
        <v>0</v>
      </c>
      <c r="BM295" s="5">
        <v>0.09</v>
      </c>
      <c r="BN295" s="5">
        <v>0.01</v>
      </c>
      <c r="BO295" s="5">
        <v>0</v>
      </c>
      <c r="BP295" s="5">
        <v>0</v>
      </c>
      <c r="BQ295" s="5">
        <v>0</v>
      </c>
      <c r="BR295" s="5">
        <v>0</v>
      </c>
      <c r="BS295" s="5">
        <v>2.5</v>
      </c>
      <c r="BU295" s="5">
        <v>45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</row>
    <row r="296" spans="1:85" x14ac:dyDescent="0.25">
      <c r="A296" s="5" t="str">
        <f>""</f>
        <v/>
      </c>
      <c r="B296" s="10" t="s">
        <v>81</v>
      </c>
      <c r="C296" s="28" t="str">
        <f>"15"</f>
        <v>15</v>
      </c>
      <c r="D296" s="20">
        <v>3.95</v>
      </c>
      <c r="E296" s="20">
        <v>3.95</v>
      </c>
      <c r="F296" s="20">
        <v>3.99</v>
      </c>
      <c r="G296" s="20">
        <v>0</v>
      </c>
      <c r="H296" s="20">
        <v>0</v>
      </c>
      <c r="I296" s="20">
        <v>52.59</v>
      </c>
      <c r="J296" s="9">
        <v>2.2999999999999998</v>
      </c>
      <c r="K296" s="9">
        <v>0</v>
      </c>
      <c r="L296" s="9">
        <v>2.2999999999999998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0.3</v>
      </c>
      <c r="T296" s="9">
        <v>0.65</v>
      </c>
      <c r="U296" s="9">
        <v>0</v>
      </c>
      <c r="V296" s="9">
        <v>15</v>
      </c>
      <c r="W296" s="9">
        <v>0.06</v>
      </c>
      <c r="X296" s="9">
        <v>0.03</v>
      </c>
      <c r="Y296" s="9">
        <v>1.02</v>
      </c>
      <c r="Z296" s="9">
        <v>0.11</v>
      </c>
      <c r="AA296" s="5">
        <v>0</v>
      </c>
      <c r="AB296" s="5">
        <v>0</v>
      </c>
      <c r="AC296" s="5">
        <v>0</v>
      </c>
      <c r="AD296" s="5">
        <v>345</v>
      </c>
      <c r="AE296" s="5">
        <v>237</v>
      </c>
      <c r="AF296" s="5">
        <v>84</v>
      </c>
      <c r="AG296" s="5">
        <v>142.5</v>
      </c>
      <c r="AH296" s="5">
        <v>105</v>
      </c>
      <c r="AI296" s="5">
        <v>201</v>
      </c>
      <c r="AJ296" s="5">
        <v>114</v>
      </c>
      <c r="AK296" s="5">
        <v>130.5</v>
      </c>
      <c r="AL296" s="5">
        <v>234</v>
      </c>
      <c r="AM296" s="5">
        <v>105</v>
      </c>
      <c r="AN296" s="5">
        <v>76.5</v>
      </c>
      <c r="AO296" s="5">
        <v>775.5</v>
      </c>
      <c r="AP296" s="5">
        <v>0</v>
      </c>
      <c r="AQ296" s="5">
        <v>409.5</v>
      </c>
      <c r="AR296" s="5">
        <v>193.5</v>
      </c>
      <c r="AS296" s="5">
        <v>208.5</v>
      </c>
      <c r="AT296" s="5">
        <v>32.25</v>
      </c>
      <c r="AU296" s="5">
        <v>0</v>
      </c>
      <c r="AV296" s="5">
        <v>0.02</v>
      </c>
      <c r="AW296" s="5">
        <v>0.06</v>
      </c>
      <c r="AX296" s="5">
        <v>0.16</v>
      </c>
      <c r="AY296" s="5">
        <v>0.19</v>
      </c>
      <c r="AZ296" s="5">
        <v>0.5</v>
      </c>
      <c r="BA296" s="5">
        <v>0.06</v>
      </c>
      <c r="BB296" s="5">
        <v>1.05</v>
      </c>
      <c r="BC296" s="5">
        <v>0.02</v>
      </c>
      <c r="BD296" s="5">
        <v>0.24</v>
      </c>
      <c r="BE296" s="5">
        <v>0.02</v>
      </c>
      <c r="BF296" s="5">
        <v>0</v>
      </c>
      <c r="BG296" s="5">
        <v>0</v>
      </c>
      <c r="BH296" s="5">
        <v>0</v>
      </c>
      <c r="BI296" s="5">
        <v>0.1</v>
      </c>
      <c r="BJ296" s="5">
        <v>0.78</v>
      </c>
      <c r="BK296" s="5">
        <v>0</v>
      </c>
      <c r="BL296" s="5">
        <v>0</v>
      </c>
      <c r="BM296" s="5">
        <v>0.1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6.12</v>
      </c>
      <c r="BU296" s="5">
        <v>35.75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</row>
    <row r="297" spans="1:85" x14ac:dyDescent="0.25">
      <c r="A297" s="5" t="str">
        <f>"-"</f>
        <v>-</v>
      </c>
      <c r="B297" s="10" t="s">
        <v>83</v>
      </c>
      <c r="C297" s="28" t="str">
        <f>"100"</f>
        <v>100</v>
      </c>
      <c r="D297" s="20">
        <v>6.61</v>
      </c>
      <c r="E297" s="20">
        <v>0</v>
      </c>
      <c r="F297" s="20">
        <v>0.66</v>
      </c>
      <c r="G297" s="20">
        <v>0.66</v>
      </c>
      <c r="H297" s="20">
        <v>46.7</v>
      </c>
      <c r="I297" s="20">
        <v>224.80099999999999</v>
      </c>
      <c r="J297" s="9">
        <v>0.2</v>
      </c>
      <c r="K297" s="9">
        <v>0</v>
      </c>
      <c r="L297" s="9">
        <v>0</v>
      </c>
      <c r="M297" s="9">
        <v>0</v>
      </c>
      <c r="N297" s="9">
        <v>1.1000000000000001</v>
      </c>
      <c r="O297" s="9">
        <v>45.6</v>
      </c>
      <c r="P297" s="9">
        <v>0.2</v>
      </c>
      <c r="Q297" s="9">
        <v>0</v>
      </c>
      <c r="R297" s="9">
        <v>0</v>
      </c>
      <c r="S297" s="9">
        <v>0.3</v>
      </c>
      <c r="T297" s="9">
        <v>1.8</v>
      </c>
      <c r="U297" s="9">
        <v>245.7</v>
      </c>
      <c r="V297" s="9">
        <v>82.46</v>
      </c>
      <c r="W297" s="9">
        <v>0.05</v>
      </c>
      <c r="X297" s="9">
        <v>1.36</v>
      </c>
      <c r="Y297" s="9">
        <v>3.1</v>
      </c>
      <c r="Z297" s="9">
        <v>0</v>
      </c>
      <c r="AA297" s="5">
        <v>0</v>
      </c>
      <c r="AB297" s="5">
        <v>0</v>
      </c>
      <c r="AC297" s="5">
        <v>0</v>
      </c>
      <c r="AD297" s="5">
        <v>508.95</v>
      </c>
      <c r="AE297" s="5">
        <v>168.78</v>
      </c>
      <c r="AF297" s="5">
        <v>100.05</v>
      </c>
      <c r="AG297" s="5">
        <v>200.1</v>
      </c>
      <c r="AH297" s="5">
        <v>75.69</v>
      </c>
      <c r="AI297" s="5">
        <v>361.92</v>
      </c>
      <c r="AJ297" s="5">
        <v>224.46</v>
      </c>
      <c r="AK297" s="5">
        <v>313.2</v>
      </c>
      <c r="AL297" s="5">
        <v>258.39</v>
      </c>
      <c r="AM297" s="5">
        <v>135.72</v>
      </c>
      <c r="AN297" s="5">
        <v>240.12</v>
      </c>
      <c r="AO297" s="5">
        <v>2007.96</v>
      </c>
      <c r="AP297" s="5">
        <v>234.9</v>
      </c>
      <c r="AQ297" s="5">
        <v>654.24</v>
      </c>
      <c r="AR297" s="5">
        <v>284.49</v>
      </c>
      <c r="AS297" s="5">
        <v>188.79</v>
      </c>
      <c r="AT297" s="5">
        <v>149.63999999999999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0.14000000000000001</v>
      </c>
      <c r="BB297" s="5">
        <v>0.08</v>
      </c>
      <c r="BC297" s="5">
        <v>7.0000000000000007E-2</v>
      </c>
      <c r="BD297" s="5">
        <v>0.01</v>
      </c>
      <c r="BE297" s="5">
        <v>0</v>
      </c>
      <c r="BF297" s="5">
        <v>0</v>
      </c>
      <c r="BG297" s="5">
        <v>0</v>
      </c>
      <c r="BH297" s="5">
        <v>0</v>
      </c>
      <c r="BI297" s="5">
        <v>0.01</v>
      </c>
      <c r="BJ297" s="5">
        <v>7.0000000000000007E-2</v>
      </c>
      <c r="BK297" s="5">
        <v>0</v>
      </c>
      <c r="BL297" s="5">
        <v>0</v>
      </c>
      <c r="BM297" s="5">
        <v>0.28000000000000003</v>
      </c>
      <c r="BN297" s="5">
        <v>0.01</v>
      </c>
      <c r="BO297" s="5">
        <v>0</v>
      </c>
      <c r="BP297" s="5">
        <v>0</v>
      </c>
      <c r="BQ297" s="5">
        <v>0</v>
      </c>
      <c r="BR297" s="5">
        <v>0</v>
      </c>
      <c r="BS297" s="5">
        <v>39.1</v>
      </c>
      <c r="BU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</row>
    <row r="298" spans="1:85" x14ac:dyDescent="0.25">
      <c r="A298" s="5" t="str">
        <f>"16/10"</f>
        <v>16/10</v>
      </c>
      <c r="B298" s="10" t="s">
        <v>84</v>
      </c>
      <c r="C298" s="28" t="str">
        <f>"200"</f>
        <v>200</v>
      </c>
      <c r="D298" s="20">
        <v>1.55</v>
      </c>
      <c r="E298" s="20">
        <v>1.45</v>
      </c>
      <c r="F298" s="20">
        <v>1.45</v>
      </c>
      <c r="G298" s="20">
        <v>0.05</v>
      </c>
      <c r="H298" s="20">
        <v>11.26</v>
      </c>
      <c r="I298" s="20">
        <v>62.405579999999993</v>
      </c>
      <c r="J298" s="9">
        <v>1</v>
      </c>
      <c r="K298" s="9">
        <v>0</v>
      </c>
      <c r="L298" s="9">
        <v>0</v>
      </c>
      <c r="M298" s="9">
        <v>0</v>
      </c>
      <c r="N298" s="9">
        <v>11.26</v>
      </c>
      <c r="O298" s="9">
        <v>0</v>
      </c>
      <c r="P298" s="9">
        <v>0.1</v>
      </c>
      <c r="Q298" s="9">
        <v>0</v>
      </c>
      <c r="R298" s="9">
        <v>0</v>
      </c>
      <c r="S298" s="9">
        <v>0.05</v>
      </c>
      <c r="T298" s="9">
        <v>0.42</v>
      </c>
      <c r="U298" s="9">
        <v>25.1</v>
      </c>
      <c r="V298" s="9">
        <v>64.5</v>
      </c>
      <c r="W298" s="9">
        <v>0.06</v>
      </c>
      <c r="X298" s="9">
        <v>0.04</v>
      </c>
      <c r="Y298" s="9">
        <v>0.4</v>
      </c>
      <c r="Z298" s="9">
        <v>0.26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0</v>
      </c>
      <c r="BO298" s="5">
        <v>0</v>
      </c>
      <c r="BP298" s="5">
        <v>0</v>
      </c>
      <c r="BQ298" s="5">
        <v>0</v>
      </c>
      <c r="BR298" s="5">
        <v>0</v>
      </c>
      <c r="BS298" s="5">
        <v>194.3</v>
      </c>
      <c r="BU298" s="5">
        <v>6.67</v>
      </c>
      <c r="BW298" s="5">
        <v>0</v>
      </c>
      <c r="BX298" s="5">
        <v>0</v>
      </c>
      <c r="BY298" s="5">
        <v>0</v>
      </c>
      <c r="BZ298" s="5">
        <v>0</v>
      </c>
      <c r="CA298" s="5">
        <v>0</v>
      </c>
      <c r="CB298" s="5">
        <v>0</v>
      </c>
      <c r="CC298" s="5">
        <v>0</v>
      </c>
      <c r="CD298" s="5">
        <v>0</v>
      </c>
      <c r="CE298" s="5">
        <v>0</v>
      </c>
      <c r="CF298" s="5">
        <v>10</v>
      </c>
      <c r="CG298" s="5">
        <v>0</v>
      </c>
    </row>
    <row r="299" spans="1:85" s="8" customFormat="1" x14ac:dyDescent="0.25">
      <c r="B299" s="15" t="s">
        <v>85</v>
      </c>
      <c r="C299" s="25">
        <f>C298+C296+C297+C295+C294+C293</f>
        <v>545</v>
      </c>
      <c r="D299" s="21">
        <v>24.56</v>
      </c>
      <c r="E299" s="21">
        <v>14.94</v>
      </c>
      <c r="F299" s="21">
        <v>28.45</v>
      </c>
      <c r="G299" s="21">
        <v>2.54</v>
      </c>
      <c r="H299" s="21">
        <v>81.41</v>
      </c>
      <c r="I299" s="21">
        <v>689.31</v>
      </c>
      <c r="J299" s="22">
        <v>15.85</v>
      </c>
      <c r="K299" s="22">
        <v>0.4</v>
      </c>
      <c r="L299" s="22">
        <v>2.2999999999999998</v>
      </c>
      <c r="M299" s="22">
        <v>0</v>
      </c>
      <c r="N299" s="22">
        <v>19.920000000000002</v>
      </c>
      <c r="O299" s="22">
        <v>61.49</v>
      </c>
      <c r="P299" s="22">
        <v>2.48</v>
      </c>
      <c r="Q299" s="22">
        <v>0</v>
      </c>
      <c r="R299" s="22">
        <v>0</v>
      </c>
      <c r="S299" s="22">
        <v>0.74</v>
      </c>
      <c r="T299" s="22">
        <v>5.97</v>
      </c>
      <c r="U299" s="22">
        <v>803.16</v>
      </c>
      <c r="V299" s="22">
        <v>448.75</v>
      </c>
      <c r="W299" s="22">
        <v>0.51</v>
      </c>
      <c r="X299" s="22">
        <v>1.87</v>
      </c>
      <c r="Y299" s="22">
        <v>8.49</v>
      </c>
      <c r="Z299" s="22">
        <v>0.86</v>
      </c>
      <c r="AA299" s="8">
        <v>0</v>
      </c>
      <c r="AB299" s="8">
        <v>0</v>
      </c>
      <c r="AC299" s="8">
        <v>0</v>
      </c>
      <c r="AD299" s="8">
        <v>1598.59</v>
      </c>
      <c r="AE299" s="8">
        <v>978.06</v>
      </c>
      <c r="AF299" s="8">
        <v>435.84</v>
      </c>
      <c r="AG299" s="8">
        <v>750.84</v>
      </c>
      <c r="AH299" s="8">
        <v>337.04</v>
      </c>
      <c r="AI299" s="8">
        <v>1033.28</v>
      </c>
      <c r="AJ299" s="8">
        <v>861.81</v>
      </c>
      <c r="AK299" s="8">
        <v>1017.31</v>
      </c>
      <c r="AL299" s="8">
        <v>1357.85</v>
      </c>
      <c r="AM299" s="8">
        <v>476.88</v>
      </c>
      <c r="AN299" s="8">
        <v>684.25</v>
      </c>
      <c r="AO299" s="8">
        <v>4479.46</v>
      </c>
      <c r="AP299" s="8">
        <v>243.47</v>
      </c>
      <c r="AQ299" s="8">
        <v>1442.71</v>
      </c>
      <c r="AR299" s="8">
        <v>1114.96</v>
      </c>
      <c r="AS299" s="8">
        <v>755.4</v>
      </c>
      <c r="AT299" s="8">
        <v>393.18</v>
      </c>
      <c r="AU299" s="8">
        <v>0.48</v>
      </c>
      <c r="AV299" s="8">
        <v>0.24</v>
      </c>
      <c r="AW299" s="8">
        <v>0.18</v>
      </c>
      <c r="AX299" s="8">
        <v>0.43</v>
      </c>
      <c r="AY299" s="8">
        <v>0.5</v>
      </c>
      <c r="AZ299" s="8">
        <v>1.94</v>
      </c>
      <c r="BA299" s="8">
        <v>0.2</v>
      </c>
      <c r="BB299" s="8">
        <v>5.32</v>
      </c>
      <c r="BC299" s="8">
        <v>0.09</v>
      </c>
      <c r="BD299" s="8">
        <v>1.48</v>
      </c>
      <c r="BE299" s="8">
        <v>0.02</v>
      </c>
      <c r="BF299" s="8">
        <v>0</v>
      </c>
      <c r="BG299" s="8">
        <v>0</v>
      </c>
      <c r="BH299" s="8">
        <v>0.28000000000000003</v>
      </c>
      <c r="BI299" s="8">
        <v>0.53</v>
      </c>
      <c r="BJ299" s="8">
        <v>4.6100000000000003</v>
      </c>
      <c r="BK299" s="8">
        <v>0</v>
      </c>
      <c r="BL299" s="8">
        <v>0</v>
      </c>
      <c r="BM299" s="8">
        <v>1.26</v>
      </c>
      <c r="BN299" s="8">
        <v>0.06</v>
      </c>
      <c r="BO299" s="8">
        <v>0</v>
      </c>
      <c r="BP299" s="8">
        <v>0</v>
      </c>
      <c r="BQ299" s="8">
        <v>0</v>
      </c>
      <c r="BR299" s="8">
        <v>0</v>
      </c>
      <c r="BS299" s="8">
        <v>420.9</v>
      </c>
      <c r="BT299" s="8" t="e">
        <f>$I$299/#REF!*100</f>
        <v>#REF!</v>
      </c>
      <c r="BU299" s="8">
        <v>211.13</v>
      </c>
      <c r="BW299" s="8">
        <v>0</v>
      </c>
      <c r="BX299" s="8">
        <v>0</v>
      </c>
      <c r="BY299" s="8">
        <v>0</v>
      </c>
      <c r="BZ299" s="8">
        <v>0</v>
      </c>
      <c r="CA299" s="8">
        <v>0</v>
      </c>
      <c r="CB299" s="8">
        <v>0</v>
      </c>
      <c r="CC299" s="8">
        <v>0</v>
      </c>
      <c r="CD299" s="8">
        <v>0</v>
      </c>
      <c r="CE299" s="8">
        <v>0</v>
      </c>
      <c r="CF299" s="8">
        <v>13</v>
      </c>
      <c r="CG299" s="8">
        <v>1.04</v>
      </c>
    </row>
    <row r="300" spans="1:85" x14ac:dyDescent="0.25">
      <c r="B300" s="23" t="s">
        <v>86</v>
      </c>
      <c r="D300" s="20"/>
      <c r="E300" s="20"/>
      <c r="F300" s="20"/>
      <c r="G300" s="20"/>
      <c r="H300" s="20"/>
      <c r="I300" s="20"/>
    </row>
    <row r="301" spans="1:85" x14ac:dyDescent="0.25">
      <c r="A301" s="5" t="str">
        <f>"-"</f>
        <v>-</v>
      </c>
      <c r="B301" s="10" t="s">
        <v>87</v>
      </c>
      <c r="C301" s="28" t="str">
        <f>"200"</f>
        <v>200</v>
      </c>
      <c r="D301" s="20">
        <v>1</v>
      </c>
      <c r="E301" s="20">
        <v>0</v>
      </c>
      <c r="F301" s="20">
        <v>0.2</v>
      </c>
      <c r="G301" s="20">
        <v>0</v>
      </c>
      <c r="H301" s="20">
        <v>20.2</v>
      </c>
      <c r="I301" s="20">
        <v>86.47999999999999</v>
      </c>
      <c r="J301" s="9">
        <v>0</v>
      </c>
      <c r="K301" s="9">
        <v>0</v>
      </c>
      <c r="L301" s="9">
        <v>0</v>
      </c>
      <c r="M301" s="9">
        <v>0</v>
      </c>
      <c r="N301" s="9">
        <v>19.8</v>
      </c>
      <c r="O301" s="9">
        <v>0.4</v>
      </c>
      <c r="P301" s="9">
        <v>0.4</v>
      </c>
      <c r="Q301" s="9">
        <v>0</v>
      </c>
      <c r="R301" s="9">
        <v>0</v>
      </c>
      <c r="S301" s="9">
        <v>1</v>
      </c>
      <c r="T301" s="9">
        <v>0.6</v>
      </c>
      <c r="U301" s="9">
        <v>52</v>
      </c>
      <c r="V301" s="9">
        <v>240</v>
      </c>
      <c r="W301" s="9">
        <v>0.02</v>
      </c>
      <c r="X301" s="9">
        <v>0.2</v>
      </c>
      <c r="Y301" s="9">
        <v>0.4</v>
      </c>
      <c r="Z301" s="9">
        <v>4</v>
      </c>
      <c r="AA301" s="5">
        <v>0.4</v>
      </c>
      <c r="AB301" s="5">
        <v>0</v>
      </c>
      <c r="AC301" s="5">
        <v>0</v>
      </c>
      <c r="AD301" s="5">
        <v>28</v>
      </c>
      <c r="AE301" s="5">
        <v>28</v>
      </c>
      <c r="AF301" s="5">
        <v>4</v>
      </c>
      <c r="AG301" s="5">
        <v>16</v>
      </c>
      <c r="AH301" s="5">
        <v>4</v>
      </c>
      <c r="AI301" s="5">
        <v>14</v>
      </c>
      <c r="AJ301" s="5">
        <v>26</v>
      </c>
      <c r="AK301" s="5">
        <v>16</v>
      </c>
      <c r="AL301" s="5">
        <v>116</v>
      </c>
      <c r="AM301" s="5">
        <v>10</v>
      </c>
      <c r="AN301" s="5">
        <v>22</v>
      </c>
      <c r="AO301" s="5">
        <v>64</v>
      </c>
      <c r="AP301" s="5">
        <v>340</v>
      </c>
      <c r="AQ301" s="5">
        <v>20</v>
      </c>
      <c r="AR301" s="5">
        <v>24</v>
      </c>
      <c r="AS301" s="5">
        <v>10</v>
      </c>
      <c r="AT301" s="5">
        <v>8</v>
      </c>
      <c r="AU301" s="5">
        <v>2.06</v>
      </c>
      <c r="AV301" s="5">
        <v>1.22</v>
      </c>
      <c r="AW301" s="5">
        <v>0.62</v>
      </c>
      <c r="AX301" s="5">
        <v>1.22</v>
      </c>
      <c r="AY301" s="5">
        <v>1.32</v>
      </c>
      <c r="AZ301" s="5">
        <v>9.2200000000000006</v>
      </c>
      <c r="BA301" s="5">
        <v>0.7</v>
      </c>
      <c r="BB301" s="5">
        <v>11.44</v>
      </c>
      <c r="BC301" s="5">
        <v>0.36</v>
      </c>
      <c r="BD301" s="5">
        <v>6.3</v>
      </c>
      <c r="BE301" s="5">
        <v>0.6</v>
      </c>
      <c r="BF301" s="5">
        <v>0</v>
      </c>
      <c r="BG301" s="5">
        <v>0</v>
      </c>
      <c r="BH301" s="5">
        <v>0</v>
      </c>
      <c r="BI301" s="5">
        <v>1.64</v>
      </c>
      <c r="BJ301" s="5">
        <v>14.04</v>
      </c>
      <c r="BK301" s="5">
        <v>0.14000000000000001</v>
      </c>
      <c r="BL301" s="5">
        <v>0</v>
      </c>
      <c r="BM301" s="5">
        <v>1.26</v>
      </c>
      <c r="BN301" s="5">
        <v>0.54</v>
      </c>
      <c r="BO301" s="5">
        <v>1.02</v>
      </c>
      <c r="BP301" s="5">
        <v>0</v>
      </c>
      <c r="BQ301" s="5">
        <v>0</v>
      </c>
      <c r="BR301" s="5">
        <v>0</v>
      </c>
      <c r="BS301" s="5">
        <v>176.2</v>
      </c>
      <c r="BU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</row>
    <row r="302" spans="1:85" s="8" customFormat="1" x14ac:dyDescent="0.25">
      <c r="B302" s="15" t="s">
        <v>88</v>
      </c>
      <c r="C302" s="25" t="str">
        <f>C301</f>
        <v>200</v>
      </c>
      <c r="D302" s="21">
        <v>1</v>
      </c>
      <c r="E302" s="21">
        <v>0</v>
      </c>
      <c r="F302" s="21">
        <v>0.2</v>
      </c>
      <c r="G302" s="21">
        <v>0</v>
      </c>
      <c r="H302" s="21">
        <v>20.2</v>
      </c>
      <c r="I302" s="21">
        <v>86.48</v>
      </c>
      <c r="J302" s="22">
        <v>0</v>
      </c>
      <c r="K302" s="22">
        <v>0</v>
      </c>
      <c r="L302" s="22">
        <v>0</v>
      </c>
      <c r="M302" s="22">
        <v>0</v>
      </c>
      <c r="N302" s="22">
        <v>19.8</v>
      </c>
      <c r="O302" s="22">
        <v>0.4</v>
      </c>
      <c r="P302" s="22">
        <v>0.4</v>
      </c>
      <c r="Q302" s="22">
        <v>0</v>
      </c>
      <c r="R302" s="22">
        <v>0</v>
      </c>
      <c r="S302" s="22">
        <v>1</v>
      </c>
      <c r="T302" s="22">
        <v>0.6</v>
      </c>
      <c r="U302" s="22">
        <v>52</v>
      </c>
      <c r="V302" s="22">
        <v>240</v>
      </c>
      <c r="W302" s="22">
        <v>0.02</v>
      </c>
      <c r="X302" s="22">
        <v>0.2</v>
      </c>
      <c r="Y302" s="22">
        <v>0.4</v>
      </c>
      <c r="Z302" s="22">
        <v>4</v>
      </c>
      <c r="AA302" s="8">
        <v>0.4</v>
      </c>
      <c r="AB302" s="8">
        <v>0</v>
      </c>
      <c r="AC302" s="8">
        <v>0</v>
      </c>
      <c r="AD302" s="8">
        <v>28</v>
      </c>
      <c r="AE302" s="8">
        <v>28</v>
      </c>
      <c r="AF302" s="8">
        <v>4</v>
      </c>
      <c r="AG302" s="8">
        <v>16</v>
      </c>
      <c r="AH302" s="8">
        <v>4</v>
      </c>
      <c r="AI302" s="8">
        <v>14</v>
      </c>
      <c r="AJ302" s="8">
        <v>26</v>
      </c>
      <c r="AK302" s="8">
        <v>16</v>
      </c>
      <c r="AL302" s="8">
        <v>116</v>
      </c>
      <c r="AM302" s="8">
        <v>10</v>
      </c>
      <c r="AN302" s="8">
        <v>22</v>
      </c>
      <c r="AO302" s="8">
        <v>64</v>
      </c>
      <c r="AP302" s="8">
        <v>340</v>
      </c>
      <c r="AQ302" s="8">
        <v>20</v>
      </c>
      <c r="AR302" s="8">
        <v>24</v>
      </c>
      <c r="AS302" s="8">
        <v>10</v>
      </c>
      <c r="AT302" s="8">
        <v>8</v>
      </c>
      <c r="AU302" s="8">
        <v>2.06</v>
      </c>
      <c r="AV302" s="8">
        <v>1.22</v>
      </c>
      <c r="AW302" s="8">
        <v>0.62</v>
      </c>
      <c r="AX302" s="8">
        <v>1.22</v>
      </c>
      <c r="AY302" s="8">
        <v>1.32</v>
      </c>
      <c r="AZ302" s="8">
        <v>9.2200000000000006</v>
      </c>
      <c r="BA302" s="8">
        <v>0.7</v>
      </c>
      <c r="BB302" s="8">
        <v>11.44</v>
      </c>
      <c r="BC302" s="8">
        <v>0.36</v>
      </c>
      <c r="BD302" s="8">
        <v>6.3</v>
      </c>
      <c r="BE302" s="8">
        <v>0.6</v>
      </c>
      <c r="BF302" s="8">
        <v>0</v>
      </c>
      <c r="BG302" s="8">
        <v>0</v>
      </c>
      <c r="BH302" s="8">
        <v>0</v>
      </c>
      <c r="BI302" s="8">
        <v>1.64</v>
      </c>
      <c r="BJ302" s="8">
        <v>14.04</v>
      </c>
      <c r="BK302" s="8">
        <v>0.14000000000000001</v>
      </c>
      <c r="BL302" s="8">
        <v>0</v>
      </c>
      <c r="BM302" s="8">
        <v>1.26</v>
      </c>
      <c r="BN302" s="8">
        <v>0.54</v>
      </c>
      <c r="BO302" s="8">
        <v>1.02</v>
      </c>
      <c r="BP302" s="8">
        <v>0</v>
      </c>
      <c r="BQ302" s="8">
        <v>0</v>
      </c>
      <c r="BR302" s="8">
        <v>0</v>
      </c>
      <c r="BS302" s="8">
        <v>176.2</v>
      </c>
      <c r="BT302" s="8" t="e">
        <f>$I$302/#REF!*100</f>
        <v>#REF!</v>
      </c>
      <c r="BU302" s="8">
        <v>0</v>
      </c>
      <c r="BW302" s="8">
        <v>0</v>
      </c>
      <c r="BX302" s="8">
        <v>0</v>
      </c>
      <c r="BY302" s="8">
        <v>0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</row>
    <row r="303" spans="1:85" x14ac:dyDescent="0.25">
      <c r="B303" s="23" t="s">
        <v>89</v>
      </c>
      <c r="D303" s="20"/>
      <c r="E303" s="20"/>
      <c r="F303" s="20"/>
      <c r="G303" s="20"/>
      <c r="H303" s="20"/>
      <c r="I303" s="20"/>
    </row>
    <row r="304" spans="1:85" x14ac:dyDescent="0.25">
      <c r="A304" s="5" t="str">
        <f>"47/1"</f>
        <v>47/1</v>
      </c>
      <c r="B304" s="10" t="s">
        <v>156</v>
      </c>
      <c r="C304" s="28" t="str">
        <f>"80"</f>
        <v>80</v>
      </c>
      <c r="D304" s="20">
        <v>0.79</v>
      </c>
      <c r="E304" s="20">
        <v>0</v>
      </c>
      <c r="F304" s="20">
        <v>5.57</v>
      </c>
      <c r="G304" s="20">
        <v>5.57</v>
      </c>
      <c r="H304" s="20">
        <v>3.45</v>
      </c>
      <c r="I304" s="20">
        <v>69.193296436810172</v>
      </c>
      <c r="J304" s="9">
        <v>0.71</v>
      </c>
      <c r="K304" s="9">
        <v>3.64</v>
      </c>
      <c r="L304" s="9">
        <v>0.71</v>
      </c>
      <c r="M304" s="9">
        <v>0</v>
      </c>
      <c r="N304" s="9">
        <v>1.71</v>
      </c>
      <c r="O304" s="9">
        <v>1.74</v>
      </c>
      <c r="P304" s="9">
        <v>0.96</v>
      </c>
      <c r="Q304" s="9">
        <v>0</v>
      </c>
      <c r="R304" s="9">
        <v>0</v>
      </c>
      <c r="S304" s="9">
        <v>0.14000000000000001</v>
      </c>
      <c r="T304" s="9">
        <v>0.72</v>
      </c>
      <c r="U304" s="9">
        <v>0</v>
      </c>
      <c r="V304" s="9">
        <v>121.94</v>
      </c>
      <c r="W304" s="9">
        <v>0.02</v>
      </c>
      <c r="X304" s="9">
        <v>0.27</v>
      </c>
      <c r="Y304" s="9">
        <v>0.47</v>
      </c>
      <c r="Z304" s="9">
        <v>5.35</v>
      </c>
      <c r="AA304" s="5">
        <v>0</v>
      </c>
      <c r="AB304" s="5">
        <v>0</v>
      </c>
      <c r="AC304" s="5">
        <v>0</v>
      </c>
      <c r="AD304" s="5">
        <v>31.09</v>
      </c>
      <c r="AE304" s="5">
        <v>33.659999999999997</v>
      </c>
      <c r="AF304" s="5">
        <v>6.65</v>
      </c>
      <c r="AG304" s="5">
        <v>22.28</v>
      </c>
      <c r="AH304" s="5">
        <v>6.44</v>
      </c>
      <c r="AI304" s="5">
        <v>21.48</v>
      </c>
      <c r="AJ304" s="5">
        <v>25.57</v>
      </c>
      <c r="AK304" s="5">
        <v>51.18</v>
      </c>
      <c r="AL304" s="5">
        <v>81.55</v>
      </c>
      <c r="AM304" s="5">
        <v>9.2100000000000009</v>
      </c>
      <c r="AN304" s="5">
        <v>21.7</v>
      </c>
      <c r="AO304" s="5">
        <v>100.36</v>
      </c>
      <c r="AP304" s="5">
        <v>0</v>
      </c>
      <c r="AQ304" s="5">
        <v>21.92</v>
      </c>
      <c r="AR304" s="5">
        <v>23.62</v>
      </c>
      <c r="AS304" s="5">
        <v>17.89</v>
      </c>
      <c r="AT304" s="5">
        <v>6.5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0.35</v>
      </c>
      <c r="BC304" s="5">
        <v>0</v>
      </c>
      <c r="BD304" s="5">
        <v>0.23</v>
      </c>
      <c r="BE304" s="5">
        <v>0.02</v>
      </c>
      <c r="BF304" s="5">
        <v>0.04</v>
      </c>
      <c r="BG304" s="5">
        <v>0</v>
      </c>
      <c r="BH304" s="5">
        <v>0</v>
      </c>
      <c r="BI304" s="5">
        <v>0</v>
      </c>
      <c r="BJ304" s="5">
        <v>1.32</v>
      </c>
      <c r="BK304" s="5">
        <v>0</v>
      </c>
      <c r="BL304" s="5">
        <v>0</v>
      </c>
      <c r="BM304" s="5">
        <v>3.25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41.66</v>
      </c>
      <c r="BU304" s="5">
        <v>97.64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</row>
    <row r="305" spans="1:85" x14ac:dyDescent="0.25">
      <c r="A305" s="5" t="str">
        <f>"7/2"</f>
        <v>7/2</v>
      </c>
      <c r="B305" s="10" t="s">
        <v>151</v>
      </c>
      <c r="C305" s="28" t="str">
        <f>"250"</f>
        <v>250</v>
      </c>
      <c r="D305" s="20">
        <v>1.96</v>
      </c>
      <c r="E305" s="20">
        <v>0.26</v>
      </c>
      <c r="F305" s="20">
        <v>3.67</v>
      </c>
      <c r="G305" s="20">
        <v>2.68</v>
      </c>
      <c r="H305" s="20">
        <v>7.65</v>
      </c>
      <c r="I305" s="20">
        <v>75.663637499999993</v>
      </c>
      <c r="J305" s="9">
        <v>1.24</v>
      </c>
      <c r="K305" s="9">
        <v>1.63</v>
      </c>
      <c r="L305" s="9">
        <v>0.9</v>
      </c>
      <c r="M305" s="9">
        <v>0</v>
      </c>
      <c r="N305" s="9">
        <v>4.1500000000000004</v>
      </c>
      <c r="O305" s="9">
        <v>3.5</v>
      </c>
      <c r="P305" s="9">
        <v>1.78</v>
      </c>
      <c r="Q305" s="9">
        <v>0</v>
      </c>
      <c r="R305" s="9">
        <v>0</v>
      </c>
      <c r="S305" s="9">
        <v>0.36</v>
      </c>
      <c r="T305" s="9">
        <v>2.16</v>
      </c>
      <c r="U305" s="9">
        <v>498.59</v>
      </c>
      <c r="V305" s="9">
        <v>326.67</v>
      </c>
      <c r="W305" s="9">
        <v>0.05</v>
      </c>
      <c r="X305" s="9">
        <v>0.74</v>
      </c>
      <c r="Y305" s="9">
        <v>1.24</v>
      </c>
      <c r="Z305" s="9">
        <v>13.57</v>
      </c>
      <c r="AA305" s="5">
        <v>0</v>
      </c>
      <c r="AB305" s="5">
        <v>0</v>
      </c>
      <c r="AC305" s="5">
        <v>0</v>
      </c>
      <c r="AD305" s="5">
        <v>55.72</v>
      </c>
      <c r="AE305" s="5">
        <v>55.46</v>
      </c>
      <c r="AF305" s="5">
        <v>16.57</v>
      </c>
      <c r="AG305" s="5">
        <v>40.44</v>
      </c>
      <c r="AH305" s="5">
        <v>11.73</v>
      </c>
      <c r="AI305" s="5">
        <v>46.99</v>
      </c>
      <c r="AJ305" s="5">
        <v>62.26</v>
      </c>
      <c r="AK305" s="5">
        <v>93.41</v>
      </c>
      <c r="AL305" s="5">
        <v>137.22</v>
      </c>
      <c r="AM305" s="5">
        <v>21.77</v>
      </c>
      <c r="AN305" s="5">
        <v>41.47</v>
      </c>
      <c r="AO305" s="5">
        <v>246.77</v>
      </c>
      <c r="AP305" s="5">
        <v>2</v>
      </c>
      <c r="AQ305" s="5">
        <v>46.06</v>
      </c>
      <c r="AR305" s="5">
        <v>45.8</v>
      </c>
      <c r="AS305" s="5">
        <v>39.020000000000003</v>
      </c>
      <c r="AT305" s="5">
        <v>16.54</v>
      </c>
      <c r="AU305" s="5">
        <v>0.01</v>
      </c>
      <c r="AV305" s="5">
        <v>0.01</v>
      </c>
      <c r="AW305" s="5">
        <v>0</v>
      </c>
      <c r="AX305" s="5">
        <v>0.01</v>
      </c>
      <c r="AY305" s="5">
        <v>0.01</v>
      </c>
      <c r="AZ305" s="5">
        <v>0.05</v>
      </c>
      <c r="BA305" s="5">
        <v>0</v>
      </c>
      <c r="BB305" s="5">
        <v>0.21</v>
      </c>
      <c r="BC305" s="5">
        <v>0</v>
      </c>
      <c r="BD305" s="5">
        <v>0.13</v>
      </c>
      <c r="BE305" s="5">
        <v>0.01</v>
      </c>
      <c r="BF305" s="5">
        <v>0.02</v>
      </c>
      <c r="BG305" s="5">
        <v>0</v>
      </c>
      <c r="BH305" s="5">
        <v>0</v>
      </c>
      <c r="BI305" s="5">
        <v>0.01</v>
      </c>
      <c r="BJ305" s="5">
        <v>0.63</v>
      </c>
      <c r="BK305" s="5">
        <v>0</v>
      </c>
      <c r="BL305" s="5">
        <v>0</v>
      </c>
      <c r="BM305" s="5">
        <v>1.5</v>
      </c>
      <c r="BN305" s="5">
        <v>0</v>
      </c>
      <c r="BO305" s="5">
        <v>0.01</v>
      </c>
      <c r="BP305" s="5">
        <v>0</v>
      </c>
      <c r="BQ305" s="5">
        <v>0</v>
      </c>
      <c r="BR305" s="5">
        <v>0</v>
      </c>
      <c r="BS305" s="5">
        <v>297.11</v>
      </c>
      <c r="BU305" s="5">
        <v>248.87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1.25</v>
      </c>
    </row>
    <row r="306" spans="1:85" x14ac:dyDescent="0.25">
      <c r="A306" s="5" t="str">
        <f>"11/8"</f>
        <v>11/8</v>
      </c>
      <c r="B306" s="10" t="s">
        <v>204</v>
      </c>
      <c r="C306" s="28" t="str">
        <f>"100"</f>
        <v>100</v>
      </c>
      <c r="D306" s="20">
        <v>17.510000000000002</v>
      </c>
      <c r="E306" s="20">
        <v>16.75</v>
      </c>
      <c r="F306" s="20">
        <v>22.07</v>
      </c>
      <c r="G306" s="20">
        <v>8</v>
      </c>
      <c r="H306" s="20">
        <v>6.36</v>
      </c>
      <c r="I306" s="20">
        <v>295.45895833333367</v>
      </c>
      <c r="J306" s="9">
        <v>7.56</v>
      </c>
      <c r="K306" s="9">
        <v>5.42</v>
      </c>
      <c r="L306" s="9">
        <v>7.56</v>
      </c>
      <c r="M306" s="9">
        <v>0</v>
      </c>
      <c r="N306" s="9">
        <v>4.03</v>
      </c>
      <c r="O306" s="9">
        <v>2.33</v>
      </c>
      <c r="P306" s="9">
        <v>0.88</v>
      </c>
      <c r="Q306" s="9">
        <v>0</v>
      </c>
      <c r="R306" s="9">
        <v>0</v>
      </c>
      <c r="S306" s="9">
        <v>7.0000000000000007E-2</v>
      </c>
      <c r="T306" s="9">
        <v>3.62</v>
      </c>
      <c r="U306" s="9">
        <v>0</v>
      </c>
      <c r="V306" s="9">
        <v>352.49</v>
      </c>
      <c r="W306" s="9">
        <v>0.12</v>
      </c>
      <c r="X306" s="9">
        <v>3.83</v>
      </c>
      <c r="Y306" s="9">
        <v>7.85</v>
      </c>
      <c r="Z306" s="9">
        <v>1.74</v>
      </c>
      <c r="AA306" s="5">
        <v>0</v>
      </c>
      <c r="AB306" s="5">
        <v>0</v>
      </c>
      <c r="AC306" s="5">
        <v>0</v>
      </c>
      <c r="AD306" s="5">
        <v>1317.15</v>
      </c>
      <c r="AE306" s="5">
        <v>1395.59</v>
      </c>
      <c r="AF306" s="5">
        <v>393.29</v>
      </c>
      <c r="AG306" s="5">
        <v>712.43</v>
      </c>
      <c r="AH306" s="5">
        <v>186.87</v>
      </c>
      <c r="AI306" s="5">
        <v>711.34</v>
      </c>
      <c r="AJ306" s="5">
        <v>961.12</v>
      </c>
      <c r="AK306" s="5">
        <v>925.19</v>
      </c>
      <c r="AL306" s="5">
        <v>1566.92</v>
      </c>
      <c r="AM306" s="5">
        <v>626.09</v>
      </c>
      <c r="AN306" s="5">
        <v>830.05</v>
      </c>
      <c r="AO306" s="5">
        <v>2797.82</v>
      </c>
      <c r="AP306" s="5">
        <v>252.54</v>
      </c>
      <c r="AQ306" s="5">
        <v>630.34</v>
      </c>
      <c r="AR306" s="5">
        <v>698.49</v>
      </c>
      <c r="AS306" s="5">
        <v>582.78</v>
      </c>
      <c r="AT306" s="5">
        <v>233.12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0.5</v>
      </c>
      <c r="BC306" s="5">
        <v>0</v>
      </c>
      <c r="BD306" s="5">
        <v>0.33</v>
      </c>
      <c r="BE306" s="5">
        <v>0.02</v>
      </c>
      <c r="BF306" s="5">
        <v>0.06</v>
      </c>
      <c r="BG306" s="5">
        <v>0</v>
      </c>
      <c r="BH306" s="5">
        <v>0</v>
      </c>
      <c r="BI306" s="5">
        <v>0</v>
      </c>
      <c r="BJ306" s="5">
        <v>1.89</v>
      </c>
      <c r="BK306" s="5">
        <v>0</v>
      </c>
      <c r="BL306" s="5">
        <v>0</v>
      </c>
      <c r="BM306" s="5">
        <v>4.7</v>
      </c>
      <c r="BN306" s="5">
        <v>0</v>
      </c>
      <c r="BO306" s="5">
        <v>0</v>
      </c>
      <c r="BP306" s="5">
        <v>0</v>
      </c>
      <c r="BQ306" s="5">
        <v>0</v>
      </c>
      <c r="BR306" s="5">
        <v>0</v>
      </c>
      <c r="BS306" s="5">
        <v>84.16</v>
      </c>
      <c r="BU306" s="5">
        <v>204.35</v>
      </c>
      <c r="BW306" s="5">
        <v>0</v>
      </c>
      <c r="BX306" s="5">
        <v>0</v>
      </c>
      <c r="BY306" s="5">
        <v>0</v>
      </c>
      <c r="BZ306" s="5">
        <v>0</v>
      </c>
      <c r="CA306" s="5">
        <v>0</v>
      </c>
      <c r="CB306" s="5">
        <v>0</v>
      </c>
      <c r="CC306" s="5">
        <v>0</v>
      </c>
      <c r="CD306" s="5">
        <v>0</v>
      </c>
      <c r="CE306" s="5">
        <v>0</v>
      </c>
      <c r="CF306" s="5">
        <v>0</v>
      </c>
      <c r="CG306" s="5">
        <v>2.5</v>
      </c>
    </row>
    <row r="307" spans="1:85" x14ac:dyDescent="0.25">
      <c r="A307" s="5" t="str">
        <f>"3/3"</f>
        <v>3/3</v>
      </c>
      <c r="B307" s="10" t="s">
        <v>136</v>
      </c>
      <c r="C307" s="28" t="str">
        <f>"150"</f>
        <v>150</v>
      </c>
      <c r="D307" s="20">
        <v>3.08</v>
      </c>
      <c r="E307" s="20">
        <v>0.62</v>
      </c>
      <c r="F307" s="20">
        <v>4.0999999999999996</v>
      </c>
      <c r="G307" s="20">
        <v>0.53</v>
      </c>
      <c r="H307" s="20">
        <v>20.66</v>
      </c>
      <c r="I307" s="20">
        <v>137.42105205999999</v>
      </c>
      <c r="J307" s="9">
        <v>2.83</v>
      </c>
      <c r="K307" s="9">
        <v>0.11</v>
      </c>
      <c r="L307" s="9">
        <v>0.34</v>
      </c>
      <c r="M307" s="9">
        <v>0</v>
      </c>
      <c r="N307" s="9">
        <v>2.5099999999999998</v>
      </c>
      <c r="O307" s="9">
        <v>18.149999999999999</v>
      </c>
      <c r="P307" s="9">
        <v>1.69</v>
      </c>
      <c r="Q307" s="9">
        <v>0</v>
      </c>
      <c r="R307" s="9">
        <v>0</v>
      </c>
      <c r="S307" s="9">
        <v>0.28999999999999998</v>
      </c>
      <c r="T307" s="9">
        <v>2.67</v>
      </c>
      <c r="U307" s="9">
        <v>394.5</v>
      </c>
      <c r="V307" s="9">
        <v>691.89</v>
      </c>
      <c r="W307" s="9">
        <v>0.1</v>
      </c>
      <c r="X307" s="9">
        <v>1.4</v>
      </c>
      <c r="Y307" s="9">
        <v>2.56</v>
      </c>
      <c r="Z307" s="9">
        <v>10.74</v>
      </c>
      <c r="AA307" s="5">
        <v>0</v>
      </c>
      <c r="AB307" s="5">
        <v>0</v>
      </c>
      <c r="AC307" s="5">
        <v>0</v>
      </c>
      <c r="AD307" s="5">
        <v>66.209999999999994</v>
      </c>
      <c r="AE307" s="5">
        <v>77.260000000000005</v>
      </c>
      <c r="AF307" s="5">
        <v>13.32</v>
      </c>
      <c r="AG307" s="5">
        <v>52.29</v>
      </c>
      <c r="AH307" s="5">
        <v>27.04</v>
      </c>
      <c r="AI307" s="5">
        <v>53.3</v>
      </c>
      <c r="AJ307" s="5">
        <v>74.33</v>
      </c>
      <c r="AK307" s="5">
        <v>201.33</v>
      </c>
      <c r="AL307" s="5">
        <v>90.74</v>
      </c>
      <c r="AM307" s="5">
        <v>19.190000000000001</v>
      </c>
      <c r="AN307" s="5">
        <v>52.49</v>
      </c>
      <c r="AO307" s="5">
        <v>282.02</v>
      </c>
      <c r="AP307" s="5">
        <v>1.6</v>
      </c>
      <c r="AQ307" s="5">
        <v>39.86</v>
      </c>
      <c r="AR307" s="5">
        <v>36.409999999999997</v>
      </c>
      <c r="AS307" s="5">
        <v>39.53</v>
      </c>
      <c r="AT307" s="5">
        <v>16.760000000000002</v>
      </c>
      <c r="AU307" s="5">
        <v>0.13</v>
      </c>
      <c r="AV307" s="5">
        <v>0.06</v>
      </c>
      <c r="AW307" s="5">
        <v>0.03</v>
      </c>
      <c r="AX307" s="5">
        <v>7.0000000000000007E-2</v>
      </c>
      <c r="AY307" s="5">
        <v>0.08</v>
      </c>
      <c r="AZ307" s="5">
        <v>0.39</v>
      </c>
      <c r="BA307" s="5">
        <v>0</v>
      </c>
      <c r="BB307" s="5">
        <v>1.1000000000000001</v>
      </c>
      <c r="BC307" s="5">
        <v>0</v>
      </c>
      <c r="BD307" s="5">
        <v>0.35</v>
      </c>
      <c r="BE307" s="5">
        <v>0</v>
      </c>
      <c r="BF307" s="5">
        <v>0</v>
      </c>
      <c r="BG307" s="5">
        <v>0</v>
      </c>
      <c r="BH307" s="5">
        <v>7.0000000000000007E-2</v>
      </c>
      <c r="BI307" s="5">
        <v>0.12</v>
      </c>
      <c r="BJ307" s="5">
        <v>1.04</v>
      </c>
      <c r="BK307" s="5">
        <v>0</v>
      </c>
      <c r="BL307" s="5">
        <v>0</v>
      </c>
      <c r="BM307" s="5">
        <v>0.16</v>
      </c>
      <c r="BN307" s="5">
        <v>0.01</v>
      </c>
      <c r="BO307" s="5">
        <v>0</v>
      </c>
      <c r="BP307" s="5">
        <v>0</v>
      </c>
      <c r="BQ307" s="5">
        <v>0</v>
      </c>
      <c r="BR307" s="5">
        <v>0</v>
      </c>
      <c r="BS307" s="5">
        <v>123.59</v>
      </c>
      <c r="BU307" s="5">
        <v>20.21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1</v>
      </c>
    </row>
    <row r="308" spans="1:85" x14ac:dyDescent="0.25">
      <c r="A308" s="5" t="str">
        <f>"-"</f>
        <v>-</v>
      </c>
      <c r="B308" s="10" t="s">
        <v>93</v>
      </c>
      <c r="C308" s="28" t="str">
        <f>"80"</f>
        <v>80</v>
      </c>
      <c r="D308" s="20">
        <v>5.28</v>
      </c>
      <c r="E308" s="20">
        <v>0</v>
      </c>
      <c r="F308" s="20">
        <v>0.96</v>
      </c>
      <c r="G308" s="20">
        <v>0.96</v>
      </c>
      <c r="H308" s="20">
        <v>26.72</v>
      </c>
      <c r="I308" s="20">
        <v>154.70400000000001</v>
      </c>
      <c r="J308" s="9">
        <v>0.16</v>
      </c>
      <c r="K308" s="9">
        <v>0</v>
      </c>
      <c r="L308" s="9">
        <v>0</v>
      </c>
      <c r="M308" s="9">
        <v>0</v>
      </c>
      <c r="N308" s="9">
        <v>0.96</v>
      </c>
      <c r="O308" s="9">
        <v>25.76</v>
      </c>
      <c r="P308" s="9">
        <v>6.64</v>
      </c>
      <c r="Q308" s="9">
        <v>0</v>
      </c>
      <c r="R308" s="9">
        <v>0</v>
      </c>
      <c r="S308" s="9">
        <v>0.8</v>
      </c>
      <c r="T308" s="9">
        <v>2</v>
      </c>
      <c r="U308" s="9">
        <v>488</v>
      </c>
      <c r="V308" s="9">
        <v>196</v>
      </c>
      <c r="W308" s="9">
        <v>0.06</v>
      </c>
      <c r="X308" s="9">
        <v>0.56000000000000005</v>
      </c>
      <c r="Y308" s="9">
        <v>1.6</v>
      </c>
      <c r="Z308" s="9">
        <v>0</v>
      </c>
      <c r="AA308" s="5">
        <v>0</v>
      </c>
      <c r="AB308" s="5">
        <v>0</v>
      </c>
      <c r="AC308" s="5">
        <v>0</v>
      </c>
      <c r="AD308" s="5">
        <v>341.6</v>
      </c>
      <c r="AE308" s="5">
        <v>178.4</v>
      </c>
      <c r="AF308" s="5">
        <v>74.400000000000006</v>
      </c>
      <c r="AG308" s="5">
        <v>158.4</v>
      </c>
      <c r="AH308" s="5">
        <v>64</v>
      </c>
      <c r="AI308" s="5">
        <v>296.8</v>
      </c>
      <c r="AJ308" s="5">
        <v>237.6</v>
      </c>
      <c r="AK308" s="5">
        <v>232.8</v>
      </c>
      <c r="AL308" s="5">
        <v>371.2</v>
      </c>
      <c r="AM308" s="5">
        <v>99.2</v>
      </c>
      <c r="AN308" s="5">
        <v>248</v>
      </c>
      <c r="AO308" s="5">
        <v>1223.2</v>
      </c>
      <c r="AP308" s="5">
        <v>0</v>
      </c>
      <c r="AQ308" s="5">
        <v>420.8</v>
      </c>
      <c r="AR308" s="5">
        <v>232.8</v>
      </c>
      <c r="AS308" s="5">
        <v>144</v>
      </c>
      <c r="AT308" s="5">
        <v>104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0.11</v>
      </c>
      <c r="BC308" s="5">
        <v>0</v>
      </c>
      <c r="BD308" s="5">
        <v>0.01</v>
      </c>
      <c r="BE308" s="5">
        <v>0.02</v>
      </c>
      <c r="BF308" s="5">
        <v>0</v>
      </c>
      <c r="BG308" s="5">
        <v>0</v>
      </c>
      <c r="BH308" s="5">
        <v>0</v>
      </c>
      <c r="BI308" s="5">
        <v>0.01</v>
      </c>
      <c r="BJ308" s="5">
        <v>0.09</v>
      </c>
      <c r="BK308" s="5">
        <v>0</v>
      </c>
      <c r="BL308" s="5">
        <v>0</v>
      </c>
      <c r="BM308" s="5">
        <v>0.38</v>
      </c>
      <c r="BN308" s="5">
        <v>0.06</v>
      </c>
      <c r="BO308" s="5">
        <v>0</v>
      </c>
      <c r="BP308" s="5">
        <v>0</v>
      </c>
      <c r="BQ308" s="5">
        <v>0</v>
      </c>
      <c r="BR308" s="5">
        <v>0</v>
      </c>
      <c r="BS308" s="5">
        <v>37.6</v>
      </c>
      <c r="BU308" s="5">
        <v>0.67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</row>
    <row r="309" spans="1:85" x14ac:dyDescent="0.25">
      <c r="A309" s="5" t="str">
        <f>"6/10"</f>
        <v>6/10</v>
      </c>
      <c r="B309" s="10" t="s">
        <v>94</v>
      </c>
      <c r="C309" s="28" t="str">
        <f>"200"</f>
        <v>200</v>
      </c>
      <c r="D309" s="20">
        <v>0.52</v>
      </c>
      <c r="E309" s="20">
        <v>0</v>
      </c>
      <c r="F309" s="20">
        <v>0.03</v>
      </c>
      <c r="G309" s="20">
        <v>0.03</v>
      </c>
      <c r="H309" s="20">
        <v>20.07</v>
      </c>
      <c r="I309" s="20">
        <v>82.305999999999983</v>
      </c>
      <c r="J309" s="9">
        <v>0</v>
      </c>
      <c r="K309" s="9">
        <v>0</v>
      </c>
      <c r="L309" s="9">
        <v>0</v>
      </c>
      <c r="M309" s="9">
        <v>0</v>
      </c>
      <c r="N309" s="9">
        <v>19.77</v>
      </c>
      <c r="O309" s="9">
        <v>0.3</v>
      </c>
      <c r="P309" s="9">
        <v>1.8</v>
      </c>
      <c r="Q309" s="9">
        <v>0</v>
      </c>
      <c r="R309" s="9">
        <v>0</v>
      </c>
      <c r="S309" s="9">
        <v>0</v>
      </c>
      <c r="T309" s="9">
        <v>0.42</v>
      </c>
      <c r="U309" s="9">
        <v>1.85</v>
      </c>
      <c r="V309" s="9">
        <v>172.15</v>
      </c>
      <c r="W309" s="9">
        <v>0.02</v>
      </c>
      <c r="X309" s="9">
        <v>0.3</v>
      </c>
      <c r="Y309" s="9">
        <v>0</v>
      </c>
      <c r="Z309" s="9">
        <v>0.4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U309" s="5">
        <v>58.33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15</v>
      </c>
      <c r="CG309" s="5">
        <v>0</v>
      </c>
    </row>
    <row r="310" spans="1:85" s="8" customFormat="1" x14ac:dyDescent="0.25">
      <c r="B310" s="15" t="s">
        <v>95</v>
      </c>
      <c r="C310" s="25">
        <f>C309+C308+C307+C306+C305+C304</f>
        <v>860</v>
      </c>
      <c r="D310" s="21">
        <v>29.14</v>
      </c>
      <c r="E310" s="21">
        <v>17.63</v>
      </c>
      <c r="F310" s="21">
        <v>36.39</v>
      </c>
      <c r="G310" s="21">
        <v>17.760000000000002</v>
      </c>
      <c r="H310" s="21">
        <v>84.9</v>
      </c>
      <c r="I310" s="21">
        <v>814.75</v>
      </c>
      <c r="J310" s="22">
        <v>12.5</v>
      </c>
      <c r="K310" s="22">
        <v>10.79</v>
      </c>
      <c r="L310" s="22">
        <v>9.51</v>
      </c>
      <c r="M310" s="22">
        <v>0</v>
      </c>
      <c r="N310" s="22">
        <v>33.119999999999997</v>
      </c>
      <c r="O310" s="22">
        <v>51.78</v>
      </c>
      <c r="P310" s="22">
        <v>13.75</v>
      </c>
      <c r="Q310" s="22">
        <v>0</v>
      </c>
      <c r="R310" s="22">
        <v>0</v>
      </c>
      <c r="S310" s="22">
        <v>1.65</v>
      </c>
      <c r="T310" s="22">
        <v>11.58</v>
      </c>
      <c r="U310" s="22">
        <v>1382.94</v>
      </c>
      <c r="V310" s="22">
        <v>1861.14</v>
      </c>
      <c r="W310" s="22">
        <v>0.38</v>
      </c>
      <c r="X310" s="22">
        <v>7.1</v>
      </c>
      <c r="Y310" s="22">
        <v>13.72</v>
      </c>
      <c r="Z310" s="22">
        <v>31.79</v>
      </c>
      <c r="AA310" s="8">
        <v>0</v>
      </c>
      <c r="AB310" s="8">
        <v>0</v>
      </c>
      <c r="AC310" s="8">
        <v>0</v>
      </c>
      <c r="AD310" s="8">
        <v>1811.77</v>
      </c>
      <c r="AE310" s="8">
        <v>1740.37</v>
      </c>
      <c r="AF310" s="8">
        <v>504.23</v>
      </c>
      <c r="AG310" s="8">
        <v>985.84</v>
      </c>
      <c r="AH310" s="8">
        <v>296.08</v>
      </c>
      <c r="AI310" s="8">
        <v>1129.9100000000001</v>
      </c>
      <c r="AJ310" s="8">
        <v>1360.88</v>
      </c>
      <c r="AK310" s="8">
        <v>1503.91</v>
      </c>
      <c r="AL310" s="8">
        <v>2247.63</v>
      </c>
      <c r="AM310" s="8">
        <v>775.47</v>
      </c>
      <c r="AN310" s="8">
        <v>1193.71</v>
      </c>
      <c r="AO310" s="8">
        <v>4650.18</v>
      </c>
      <c r="AP310" s="8">
        <v>256.14</v>
      </c>
      <c r="AQ310" s="8">
        <v>1158.97</v>
      </c>
      <c r="AR310" s="8">
        <v>1037.1199999999999</v>
      </c>
      <c r="AS310" s="8">
        <v>823.22</v>
      </c>
      <c r="AT310" s="8">
        <v>376.92</v>
      </c>
      <c r="AU310" s="8">
        <v>0.14000000000000001</v>
      </c>
      <c r="AV310" s="8">
        <v>7.0000000000000007E-2</v>
      </c>
      <c r="AW310" s="8">
        <v>0.04</v>
      </c>
      <c r="AX310" s="8">
        <v>0.08</v>
      </c>
      <c r="AY310" s="8">
        <v>0.09</v>
      </c>
      <c r="AZ310" s="8">
        <v>0.44</v>
      </c>
      <c r="BA310" s="8">
        <v>0.01</v>
      </c>
      <c r="BB310" s="8">
        <v>2.2799999999999998</v>
      </c>
      <c r="BC310" s="8">
        <v>0</v>
      </c>
      <c r="BD310" s="8">
        <v>1.03</v>
      </c>
      <c r="BE310" s="8">
        <v>7.0000000000000007E-2</v>
      </c>
      <c r="BF310" s="8">
        <v>0.11</v>
      </c>
      <c r="BG310" s="8">
        <v>0</v>
      </c>
      <c r="BH310" s="8">
        <v>0.08</v>
      </c>
      <c r="BI310" s="8">
        <v>0.13</v>
      </c>
      <c r="BJ310" s="8">
        <v>4.97</v>
      </c>
      <c r="BK310" s="8">
        <v>0</v>
      </c>
      <c r="BL310" s="8">
        <v>0</v>
      </c>
      <c r="BM310" s="8">
        <v>9.99</v>
      </c>
      <c r="BN310" s="8">
        <v>7.0000000000000007E-2</v>
      </c>
      <c r="BO310" s="8">
        <v>0.01</v>
      </c>
      <c r="BP310" s="8">
        <v>0</v>
      </c>
      <c r="BQ310" s="8">
        <v>0</v>
      </c>
      <c r="BR310" s="8">
        <v>0</v>
      </c>
      <c r="BS310" s="8">
        <v>584.12</v>
      </c>
      <c r="BT310" s="8" t="e">
        <f>$I$310/#REF!*100</f>
        <v>#REF!</v>
      </c>
      <c r="BU310" s="8">
        <v>630.07000000000005</v>
      </c>
      <c r="BW310" s="8">
        <v>0</v>
      </c>
      <c r="BX310" s="8">
        <v>0</v>
      </c>
      <c r="BY310" s="8">
        <v>0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15</v>
      </c>
      <c r="CG310" s="8">
        <v>4.75</v>
      </c>
    </row>
    <row r="311" spans="1:85" x14ac:dyDescent="0.25">
      <c r="B311" s="23" t="s">
        <v>96</v>
      </c>
      <c r="D311" s="20"/>
      <c r="E311" s="20"/>
      <c r="F311" s="20"/>
      <c r="G311" s="20"/>
      <c r="H311" s="20"/>
      <c r="I311" s="20"/>
    </row>
    <row r="312" spans="1:85" x14ac:dyDescent="0.25">
      <c r="A312" s="5" t="str">
        <f>"2/10"</f>
        <v>2/10</v>
      </c>
      <c r="B312" s="10" t="s">
        <v>172</v>
      </c>
      <c r="C312" s="28" t="str">
        <f>"200"</f>
        <v>200</v>
      </c>
      <c r="D312" s="20">
        <v>0.3</v>
      </c>
      <c r="E312" s="20">
        <v>0</v>
      </c>
      <c r="F312" s="20">
        <v>0.01</v>
      </c>
      <c r="G312" s="20">
        <v>0.01</v>
      </c>
      <c r="H312" s="20">
        <v>20.309999999999999</v>
      </c>
      <c r="I312" s="20">
        <v>80.263999999999996</v>
      </c>
      <c r="J312" s="9">
        <v>0</v>
      </c>
      <c r="K312" s="9">
        <v>0</v>
      </c>
      <c r="L312" s="9">
        <v>0</v>
      </c>
      <c r="M312" s="9">
        <v>0</v>
      </c>
      <c r="N312" s="9">
        <v>20.190000000000001</v>
      </c>
      <c r="O312" s="9">
        <v>0.12</v>
      </c>
      <c r="P312" s="9">
        <v>0.88</v>
      </c>
      <c r="Q312" s="9">
        <v>0</v>
      </c>
      <c r="R312" s="9">
        <v>0</v>
      </c>
      <c r="S312" s="9">
        <v>0</v>
      </c>
      <c r="T312" s="9">
        <v>0.33</v>
      </c>
      <c r="U312" s="9">
        <v>0.83</v>
      </c>
      <c r="V312" s="9">
        <v>69.13</v>
      </c>
      <c r="W312" s="9">
        <v>0.01</v>
      </c>
      <c r="X312" s="9">
        <v>0.12</v>
      </c>
      <c r="Y312" s="9">
        <v>0</v>
      </c>
      <c r="Z312" s="9">
        <v>20.16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0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U312" s="5">
        <v>23.33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15</v>
      </c>
      <c r="CG312" s="5">
        <v>0</v>
      </c>
    </row>
    <row r="313" spans="1:85" x14ac:dyDescent="0.25">
      <c r="A313" s="5" t="str">
        <f>"7/12"</f>
        <v>7/12</v>
      </c>
      <c r="B313" s="10" t="s">
        <v>173</v>
      </c>
      <c r="C313" s="28" t="str">
        <f>"60"</f>
        <v>60</v>
      </c>
      <c r="D313" s="20">
        <v>4.09</v>
      </c>
      <c r="E313" s="20">
        <v>0.83</v>
      </c>
      <c r="F313" s="20">
        <v>5.13</v>
      </c>
      <c r="G313" s="20">
        <v>5.1100000000000003</v>
      </c>
      <c r="H313" s="20">
        <v>27.97</v>
      </c>
      <c r="I313" s="20">
        <v>177.8995698092308</v>
      </c>
      <c r="J313" s="9">
        <v>0.99</v>
      </c>
      <c r="K313" s="9">
        <v>3</v>
      </c>
      <c r="L313" s="9">
        <v>0</v>
      </c>
      <c r="M313" s="9">
        <v>0</v>
      </c>
      <c r="N313" s="9">
        <v>8.16</v>
      </c>
      <c r="O313" s="9">
        <v>19.809999999999999</v>
      </c>
      <c r="P313" s="9">
        <v>1.32</v>
      </c>
      <c r="Q313" s="9">
        <v>0</v>
      </c>
      <c r="R313" s="9">
        <v>0</v>
      </c>
      <c r="S313" s="9">
        <v>0.17</v>
      </c>
      <c r="T313" s="9">
        <v>0.77</v>
      </c>
      <c r="U313" s="9">
        <v>159.16999999999999</v>
      </c>
      <c r="V313" s="9">
        <v>102.44</v>
      </c>
      <c r="W313" s="9">
        <v>0.04</v>
      </c>
      <c r="X313" s="9">
        <v>0.46</v>
      </c>
      <c r="Y313" s="9">
        <v>1.38</v>
      </c>
      <c r="Z313" s="9">
        <v>0.39</v>
      </c>
      <c r="AA313" s="5">
        <v>0</v>
      </c>
      <c r="AB313" s="5">
        <v>0</v>
      </c>
      <c r="AC313" s="5">
        <v>0</v>
      </c>
      <c r="AD313" s="5">
        <v>281.89</v>
      </c>
      <c r="AE313" s="5">
        <v>110.73</v>
      </c>
      <c r="AF313" s="5">
        <v>59.71</v>
      </c>
      <c r="AG313" s="5">
        <v>117.41</v>
      </c>
      <c r="AH313" s="5">
        <v>37.53</v>
      </c>
      <c r="AI313" s="5">
        <v>173.24</v>
      </c>
      <c r="AJ313" s="5">
        <v>124.02</v>
      </c>
      <c r="AK313" s="5">
        <v>147.32</v>
      </c>
      <c r="AL313" s="5">
        <v>154.79</v>
      </c>
      <c r="AM313" s="5">
        <v>73.010000000000005</v>
      </c>
      <c r="AN313" s="5">
        <v>122.79</v>
      </c>
      <c r="AO313" s="5">
        <v>991.48</v>
      </c>
      <c r="AP313" s="5">
        <v>0.95</v>
      </c>
      <c r="AQ313" s="5">
        <v>307.94</v>
      </c>
      <c r="AR313" s="5">
        <v>182.56</v>
      </c>
      <c r="AS313" s="5">
        <v>95.07</v>
      </c>
      <c r="AT313" s="5">
        <v>69.62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0.02</v>
      </c>
      <c r="BA313" s="5">
        <v>0</v>
      </c>
      <c r="BB313" s="5">
        <v>0.31</v>
      </c>
      <c r="BC313" s="5">
        <v>0</v>
      </c>
      <c r="BD313" s="5">
        <v>0.18</v>
      </c>
      <c r="BE313" s="5">
        <v>0.01</v>
      </c>
      <c r="BF313" s="5">
        <v>0.03</v>
      </c>
      <c r="BG313" s="5">
        <v>0</v>
      </c>
      <c r="BH313" s="5">
        <v>0</v>
      </c>
      <c r="BI313" s="5">
        <v>0.01</v>
      </c>
      <c r="BJ313" s="5">
        <v>1.02</v>
      </c>
      <c r="BK313" s="5">
        <v>0</v>
      </c>
      <c r="BL313" s="5">
        <v>0</v>
      </c>
      <c r="BM313" s="5">
        <v>2.88</v>
      </c>
      <c r="BN313" s="5">
        <v>0.01</v>
      </c>
      <c r="BO313" s="5">
        <v>0</v>
      </c>
      <c r="BP313" s="5">
        <v>0</v>
      </c>
      <c r="BQ313" s="5">
        <v>0</v>
      </c>
      <c r="BR313" s="5">
        <v>0</v>
      </c>
      <c r="BS313" s="5">
        <v>35.44</v>
      </c>
      <c r="BU313" s="5">
        <v>6.63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6.74</v>
      </c>
      <c r="CG313" s="5">
        <v>0.37</v>
      </c>
    </row>
    <row r="314" spans="1:85" x14ac:dyDescent="0.25">
      <c r="A314" s="5" t="str">
        <f>"-"</f>
        <v>-</v>
      </c>
      <c r="B314" s="10" t="s">
        <v>134</v>
      </c>
      <c r="C314" s="28" t="str">
        <f>"180"</f>
        <v>180</v>
      </c>
      <c r="D314" s="20">
        <v>0.72</v>
      </c>
      <c r="E314" s="20">
        <v>0</v>
      </c>
      <c r="F314" s="20">
        <v>0.54</v>
      </c>
      <c r="G314" s="20">
        <v>0.54</v>
      </c>
      <c r="H314" s="20">
        <v>18.54</v>
      </c>
      <c r="I314" s="20">
        <v>91.24199999999999</v>
      </c>
      <c r="J314" s="9">
        <v>0</v>
      </c>
      <c r="K314" s="9">
        <v>0</v>
      </c>
      <c r="L314" s="9">
        <v>0</v>
      </c>
      <c r="M314" s="9">
        <v>0</v>
      </c>
      <c r="N314" s="9">
        <v>17.64</v>
      </c>
      <c r="O314" s="9">
        <v>0.9</v>
      </c>
      <c r="P314" s="9">
        <v>5.04</v>
      </c>
      <c r="Q314" s="9">
        <v>0</v>
      </c>
      <c r="R314" s="9">
        <v>0</v>
      </c>
      <c r="S314" s="9">
        <v>0.9</v>
      </c>
      <c r="T314" s="9">
        <v>1.26</v>
      </c>
      <c r="U314" s="9">
        <v>23.4</v>
      </c>
      <c r="V314" s="9">
        <v>279</v>
      </c>
      <c r="W314" s="9">
        <v>0.05</v>
      </c>
      <c r="X314" s="9">
        <v>0.18</v>
      </c>
      <c r="Y314" s="9">
        <v>0.36</v>
      </c>
      <c r="Z314" s="9">
        <v>9</v>
      </c>
      <c r="AA314" s="5">
        <v>0</v>
      </c>
      <c r="AB314" s="5">
        <v>0</v>
      </c>
      <c r="AC314" s="5">
        <v>0</v>
      </c>
      <c r="AD314" s="5">
        <v>41.4</v>
      </c>
      <c r="AE314" s="5">
        <v>45</v>
      </c>
      <c r="AF314" s="5">
        <v>9</v>
      </c>
      <c r="AG314" s="5">
        <v>50.4</v>
      </c>
      <c r="AH314" s="5">
        <v>9</v>
      </c>
      <c r="AI314" s="5">
        <v>55.8</v>
      </c>
      <c r="AJ314" s="5">
        <v>25.2</v>
      </c>
      <c r="AK314" s="5">
        <v>37.799999999999997</v>
      </c>
      <c r="AL314" s="5">
        <v>252</v>
      </c>
      <c r="AM314" s="5">
        <v>16.2</v>
      </c>
      <c r="AN314" s="5">
        <v>14.4</v>
      </c>
      <c r="AO314" s="5">
        <v>48.6</v>
      </c>
      <c r="AP314" s="5">
        <v>630</v>
      </c>
      <c r="AQ314" s="5">
        <v>12.6</v>
      </c>
      <c r="AR314" s="5">
        <v>28.8</v>
      </c>
      <c r="AS314" s="5">
        <v>21.6</v>
      </c>
      <c r="AT314" s="5">
        <v>5.4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0.36</v>
      </c>
      <c r="BC314" s="5">
        <v>0</v>
      </c>
      <c r="BD314" s="5">
        <v>0.72</v>
      </c>
      <c r="BE314" s="5">
        <v>0.02</v>
      </c>
      <c r="BF314" s="5">
        <v>0</v>
      </c>
      <c r="BG314" s="5">
        <v>0</v>
      </c>
      <c r="BH314" s="5">
        <v>0</v>
      </c>
      <c r="BI314" s="5">
        <v>0</v>
      </c>
      <c r="BJ314" s="5">
        <v>0.65</v>
      </c>
      <c r="BK314" s="5">
        <v>0</v>
      </c>
      <c r="BL314" s="5">
        <v>0</v>
      </c>
      <c r="BM314" s="5">
        <v>1.64</v>
      </c>
      <c r="BN314" s="5">
        <v>0.22</v>
      </c>
      <c r="BO314" s="5">
        <v>0</v>
      </c>
      <c r="BP314" s="5">
        <v>0</v>
      </c>
      <c r="BQ314" s="5">
        <v>0</v>
      </c>
      <c r="BR314" s="5">
        <v>0</v>
      </c>
      <c r="BS314" s="5">
        <v>153</v>
      </c>
      <c r="BU314" s="5">
        <v>3</v>
      </c>
      <c r="BW314" s="5">
        <v>0</v>
      </c>
      <c r="BX314" s="5">
        <v>0</v>
      </c>
      <c r="BY314" s="5">
        <v>0</v>
      </c>
      <c r="BZ314" s="5">
        <v>0</v>
      </c>
      <c r="CA314" s="5">
        <v>0</v>
      </c>
      <c r="CB314" s="5">
        <v>0</v>
      </c>
      <c r="CC314" s="5">
        <v>0</v>
      </c>
      <c r="CD314" s="5">
        <v>0</v>
      </c>
      <c r="CE314" s="5">
        <v>0</v>
      </c>
      <c r="CF314" s="5">
        <v>0</v>
      </c>
      <c r="CG314" s="5">
        <v>0</v>
      </c>
    </row>
    <row r="315" spans="1:85" s="8" customFormat="1" x14ac:dyDescent="0.25">
      <c r="B315" s="15" t="s">
        <v>100</v>
      </c>
      <c r="C315" s="25">
        <f>C314+C313+C312</f>
        <v>440</v>
      </c>
      <c r="D315" s="21">
        <v>5.1100000000000003</v>
      </c>
      <c r="E315" s="21">
        <v>0.83</v>
      </c>
      <c r="F315" s="21">
        <v>5.68</v>
      </c>
      <c r="G315" s="21">
        <v>5.66</v>
      </c>
      <c r="H315" s="21">
        <v>66.819999999999993</v>
      </c>
      <c r="I315" s="21">
        <v>349.41</v>
      </c>
      <c r="J315" s="22">
        <v>0.99</v>
      </c>
      <c r="K315" s="22">
        <v>3</v>
      </c>
      <c r="L315" s="22">
        <v>0</v>
      </c>
      <c r="M315" s="22">
        <v>0</v>
      </c>
      <c r="N315" s="22">
        <v>45.99</v>
      </c>
      <c r="O315" s="22">
        <v>20.83</v>
      </c>
      <c r="P315" s="22">
        <v>7.23</v>
      </c>
      <c r="Q315" s="22">
        <v>0</v>
      </c>
      <c r="R315" s="22">
        <v>0</v>
      </c>
      <c r="S315" s="22">
        <v>1.07</v>
      </c>
      <c r="T315" s="22">
        <v>2.35</v>
      </c>
      <c r="U315" s="22">
        <v>183.4</v>
      </c>
      <c r="V315" s="22">
        <v>450.57</v>
      </c>
      <c r="W315" s="22">
        <v>0.1</v>
      </c>
      <c r="X315" s="22">
        <v>0.76</v>
      </c>
      <c r="Y315" s="22">
        <v>1.74</v>
      </c>
      <c r="Z315" s="22">
        <v>29.55</v>
      </c>
      <c r="AA315" s="8">
        <v>0</v>
      </c>
      <c r="AB315" s="8">
        <v>0</v>
      </c>
      <c r="AC315" s="8">
        <v>0</v>
      </c>
      <c r="AD315" s="8">
        <v>323.29000000000002</v>
      </c>
      <c r="AE315" s="8">
        <v>155.72999999999999</v>
      </c>
      <c r="AF315" s="8">
        <v>68.709999999999994</v>
      </c>
      <c r="AG315" s="8">
        <v>167.81</v>
      </c>
      <c r="AH315" s="8">
        <v>46.53</v>
      </c>
      <c r="AI315" s="8">
        <v>229.04</v>
      </c>
      <c r="AJ315" s="8">
        <v>149.22</v>
      </c>
      <c r="AK315" s="8">
        <v>185.12</v>
      </c>
      <c r="AL315" s="8">
        <v>406.79</v>
      </c>
      <c r="AM315" s="8">
        <v>89.21</v>
      </c>
      <c r="AN315" s="8">
        <v>137.19</v>
      </c>
      <c r="AO315" s="8">
        <v>1040.08</v>
      </c>
      <c r="AP315" s="8">
        <v>630.95000000000005</v>
      </c>
      <c r="AQ315" s="8">
        <v>320.54000000000002</v>
      </c>
      <c r="AR315" s="8">
        <v>211.36</v>
      </c>
      <c r="AS315" s="8">
        <v>116.67</v>
      </c>
      <c r="AT315" s="8">
        <v>75.02</v>
      </c>
      <c r="AU315" s="8">
        <v>0</v>
      </c>
      <c r="AV315" s="8">
        <v>0</v>
      </c>
      <c r="AW315" s="8">
        <v>0</v>
      </c>
      <c r="AX315" s="8">
        <v>0</v>
      </c>
      <c r="AY315" s="8">
        <v>0</v>
      </c>
      <c r="AZ315" s="8">
        <v>0.02</v>
      </c>
      <c r="BA315" s="8">
        <v>0</v>
      </c>
      <c r="BB315" s="8">
        <v>0.67</v>
      </c>
      <c r="BC315" s="8">
        <v>0</v>
      </c>
      <c r="BD315" s="8">
        <v>0.9</v>
      </c>
      <c r="BE315" s="8">
        <v>0.03</v>
      </c>
      <c r="BF315" s="8">
        <v>0.03</v>
      </c>
      <c r="BG315" s="8">
        <v>0</v>
      </c>
      <c r="BH315" s="8">
        <v>0</v>
      </c>
      <c r="BI315" s="8">
        <v>0.01</v>
      </c>
      <c r="BJ315" s="8">
        <v>1.67</v>
      </c>
      <c r="BK315" s="8">
        <v>0</v>
      </c>
      <c r="BL315" s="8">
        <v>0</v>
      </c>
      <c r="BM315" s="8">
        <v>4.5199999999999996</v>
      </c>
      <c r="BN315" s="8">
        <v>0.23</v>
      </c>
      <c r="BO315" s="8">
        <v>0</v>
      </c>
      <c r="BP315" s="8">
        <v>0</v>
      </c>
      <c r="BQ315" s="8">
        <v>0</v>
      </c>
      <c r="BR315" s="8">
        <v>0</v>
      </c>
      <c r="BS315" s="8">
        <v>188.44</v>
      </c>
      <c r="BT315" s="8" t="e">
        <f>$I$315/#REF!*100</f>
        <v>#REF!</v>
      </c>
      <c r="BU315" s="8">
        <v>32.96</v>
      </c>
      <c r="BW315" s="8">
        <v>0</v>
      </c>
      <c r="BX315" s="8">
        <v>0</v>
      </c>
      <c r="BY315" s="8">
        <v>0</v>
      </c>
      <c r="BZ315" s="8">
        <v>0</v>
      </c>
      <c r="CA315" s="8">
        <v>0</v>
      </c>
      <c r="CB315" s="8">
        <v>0</v>
      </c>
      <c r="CC315" s="8">
        <v>0</v>
      </c>
      <c r="CD315" s="8">
        <v>0</v>
      </c>
      <c r="CE315" s="8">
        <v>0</v>
      </c>
      <c r="CF315" s="8">
        <v>21.74</v>
      </c>
      <c r="CG315" s="8">
        <v>0.37</v>
      </c>
    </row>
    <row r="316" spans="1:85" x14ac:dyDescent="0.25">
      <c r="B316" s="23" t="s">
        <v>101</v>
      </c>
      <c r="D316" s="20"/>
      <c r="E316" s="20"/>
      <c r="F316" s="20"/>
      <c r="G316" s="20"/>
      <c r="H316" s="20"/>
      <c r="I316" s="20"/>
    </row>
    <row r="317" spans="1:85" x14ac:dyDescent="0.25">
      <c r="A317" s="5" t="str">
        <f>"23/1"</f>
        <v>23/1</v>
      </c>
      <c r="B317" s="10" t="s">
        <v>102</v>
      </c>
      <c r="C317" s="28" t="str">
        <f>"80"</f>
        <v>80</v>
      </c>
      <c r="D317" s="20">
        <v>0.82</v>
      </c>
      <c r="E317" s="20">
        <v>0</v>
      </c>
      <c r="F317" s="20">
        <v>4.07</v>
      </c>
      <c r="G317" s="20">
        <v>4.07</v>
      </c>
      <c r="H317" s="20">
        <v>2.83</v>
      </c>
      <c r="I317" s="20">
        <v>54.557383999999985</v>
      </c>
      <c r="J317" s="9">
        <v>0.5</v>
      </c>
      <c r="K317" s="9">
        <v>2.6</v>
      </c>
      <c r="L317" s="9">
        <v>0.5</v>
      </c>
      <c r="M317" s="9">
        <v>0</v>
      </c>
      <c r="N317" s="9">
        <v>2.61</v>
      </c>
      <c r="O317" s="9">
        <v>0.22</v>
      </c>
      <c r="P317" s="9">
        <v>1.04</v>
      </c>
      <c r="Q317" s="9">
        <v>0</v>
      </c>
      <c r="R317" s="9">
        <v>0</v>
      </c>
      <c r="S317" s="9">
        <v>0.6</v>
      </c>
      <c r="T317" s="9">
        <v>0.91</v>
      </c>
      <c r="U317" s="9">
        <v>153.93</v>
      </c>
      <c r="V317" s="9">
        <v>216.03</v>
      </c>
      <c r="W317" s="9">
        <v>0.03</v>
      </c>
      <c r="X317" s="9">
        <v>0.37</v>
      </c>
      <c r="Y317" s="9">
        <v>0.53</v>
      </c>
      <c r="Z317" s="9">
        <v>18.62</v>
      </c>
      <c r="AA317" s="5">
        <v>0</v>
      </c>
      <c r="AB317" s="5">
        <v>0</v>
      </c>
      <c r="AC317" s="5">
        <v>0</v>
      </c>
      <c r="AD317" s="5">
        <v>29.85</v>
      </c>
      <c r="AE317" s="5">
        <v>31.61</v>
      </c>
      <c r="AF317" s="5">
        <v>5.89</v>
      </c>
      <c r="AG317" s="5">
        <v>23.47</v>
      </c>
      <c r="AH317" s="5">
        <v>7.65</v>
      </c>
      <c r="AI317" s="5">
        <v>20.29</v>
      </c>
      <c r="AJ317" s="5">
        <v>21.57</v>
      </c>
      <c r="AK317" s="5">
        <v>18.18</v>
      </c>
      <c r="AL317" s="5">
        <v>105.24</v>
      </c>
      <c r="AM317" s="5">
        <v>13.31</v>
      </c>
      <c r="AN317" s="5">
        <v>15.88</v>
      </c>
      <c r="AO317" s="5">
        <v>388.52</v>
      </c>
      <c r="AP317" s="5">
        <v>201.76</v>
      </c>
      <c r="AQ317" s="5">
        <v>16.07</v>
      </c>
      <c r="AR317" s="5">
        <v>21.53</v>
      </c>
      <c r="AS317" s="5">
        <v>20.29</v>
      </c>
      <c r="AT317" s="5">
        <v>4.13</v>
      </c>
      <c r="AU317" s="5">
        <v>0.11</v>
      </c>
      <c r="AV317" s="5">
        <v>0.05</v>
      </c>
      <c r="AW317" s="5">
        <v>0.03</v>
      </c>
      <c r="AX317" s="5">
        <v>0.06</v>
      </c>
      <c r="AY317" s="5">
        <v>7.0000000000000007E-2</v>
      </c>
      <c r="AZ317" s="5">
        <v>0.33</v>
      </c>
      <c r="BA317" s="5">
        <v>0.14000000000000001</v>
      </c>
      <c r="BB317" s="5">
        <v>0.27</v>
      </c>
      <c r="BC317" s="5">
        <v>0.08</v>
      </c>
      <c r="BD317" s="5">
        <v>0.17</v>
      </c>
      <c r="BE317" s="5">
        <v>0.01</v>
      </c>
      <c r="BF317" s="5">
        <v>0.03</v>
      </c>
      <c r="BG317" s="5">
        <v>0</v>
      </c>
      <c r="BH317" s="5">
        <v>0</v>
      </c>
      <c r="BI317" s="5">
        <v>0.06</v>
      </c>
      <c r="BJ317" s="5">
        <v>0.96</v>
      </c>
      <c r="BK317" s="5">
        <v>0.02</v>
      </c>
      <c r="BL317" s="5">
        <v>0</v>
      </c>
      <c r="BM317" s="5">
        <v>2.3199999999999998</v>
      </c>
      <c r="BN317" s="5">
        <v>0</v>
      </c>
      <c r="BO317" s="5">
        <v>0</v>
      </c>
      <c r="BP317" s="5">
        <v>0</v>
      </c>
      <c r="BQ317" s="5">
        <v>0</v>
      </c>
      <c r="BR317" s="5">
        <v>0</v>
      </c>
      <c r="BS317" s="5">
        <v>69.92</v>
      </c>
      <c r="BU317" s="5">
        <v>99.31</v>
      </c>
      <c r="BW317" s="5">
        <v>0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0</v>
      </c>
      <c r="CD317" s="5">
        <v>0</v>
      </c>
      <c r="CE317" s="5">
        <v>0</v>
      </c>
      <c r="CF317" s="5">
        <v>0</v>
      </c>
      <c r="CG317" s="5">
        <v>0.4</v>
      </c>
    </row>
    <row r="318" spans="1:85" x14ac:dyDescent="0.25">
      <c r="A318" s="5" t="str">
        <f>"5/9"</f>
        <v>5/9</v>
      </c>
      <c r="B318" s="10" t="s">
        <v>205</v>
      </c>
      <c r="C318" s="28" t="str">
        <f>"100"</f>
        <v>100</v>
      </c>
      <c r="D318" s="20">
        <v>16.18</v>
      </c>
      <c r="E318" s="20">
        <v>14.91</v>
      </c>
      <c r="F318" s="20">
        <v>13.89</v>
      </c>
      <c r="G318" s="20">
        <v>1.99</v>
      </c>
      <c r="H318" s="20">
        <v>7.37</v>
      </c>
      <c r="I318" s="20">
        <v>220.14644999999999</v>
      </c>
      <c r="J318" s="9">
        <v>4.1399999999999997</v>
      </c>
      <c r="K318" s="9">
        <v>1.63</v>
      </c>
      <c r="L318" s="9">
        <v>0.31</v>
      </c>
      <c r="M318" s="9">
        <v>0</v>
      </c>
      <c r="N318" s="9">
        <v>0.19</v>
      </c>
      <c r="O318" s="9">
        <v>7.18</v>
      </c>
      <c r="P318" s="9">
        <v>0.03</v>
      </c>
      <c r="Q318" s="9">
        <v>0</v>
      </c>
      <c r="R318" s="9">
        <v>0</v>
      </c>
      <c r="S318" s="9">
        <v>0.05</v>
      </c>
      <c r="T318" s="9">
        <v>1.01</v>
      </c>
      <c r="U318" s="9">
        <v>107.55</v>
      </c>
      <c r="V318" s="9">
        <v>162.01</v>
      </c>
      <c r="W318" s="9">
        <v>0.13</v>
      </c>
      <c r="X318" s="9">
        <v>6.23</v>
      </c>
      <c r="Y318" s="9">
        <v>11.32</v>
      </c>
      <c r="Z318" s="9">
        <v>0.31</v>
      </c>
      <c r="AA318" s="5">
        <v>0</v>
      </c>
      <c r="AB318" s="5">
        <v>0</v>
      </c>
      <c r="AC318" s="5">
        <v>0</v>
      </c>
      <c r="AD318" s="5">
        <v>97.26</v>
      </c>
      <c r="AE318" s="5">
        <v>32.25</v>
      </c>
      <c r="AF318" s="5">
        <v>19.12</v>
      </c>
      <c r="AG318" s="5">
        <v>38.24</v>
      </c>
      <c r="AH318" s="5">
        <v>14.46</v>
      </c>
      <c r="AI318" s="5">
        <v>69.16</v>
      </c>
      <c r="AJ318" s="5">
        <v>42.89</v>
      </c>
      <c r="AK318" s="5">
        <v>59.85</v>
      </c>
      <c r="AL318" s="5">
        <v>49.38</v>
      </c>
      <c r="AM318" s="5">
        <v>25.94</v>
      </c>
      <c r="AN318" s="5">
        <v>45.89</v>
      </c>
      <c r="AO318" s="5">
        <v>383.71</v>
      </c>
      <c r="AP318" s="5">
        <v>44.89</v>
      </c>
      <c r="AQ318" s="5">
        <v>125.02</v>
      </c>
      <c r="AR318" s="5">
        <v>54.36</v>
      </c>
      <c r="AS318" s="5">
        <v>36.08</v>
      </c>
      <c r="AT318" s="5">
        <v>28.6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0.02</v>
      </c>
      <c r="BB318" s="5">
        <v>0.13</v>
      </c>
      <c r="BC318" s="5">
        <v>0.01</v>
      </c>
      <c r="BD318" s="5">
        <v>0.08</v>
      </c>
      <c r="BE318" s="5">
        <v>0.01</v>
      </c>
      <c r="BF318" s="5">
        <v>0.01</v>
      </c>
      <c r="BG318" s="5">
        <v>0</v>
      </c>
      <c r="BH318" s="5">
        <v>0</v>
      </c>
      <c r="BI318" s="5">
        <v>0</v>
      </c>
      <c r="BJ318" s="5">
        <v>0.46</v>
      </c>
      <c r="BK318" s="5">
        <v>0</v>
      </c>
      <c r="BL318" s="5">
        <v>0</v>
      </c>
      <c r="BM318" s="5">
        <v>1.1599999999999999</v>
      </c>
      <c r="BN318" s="5">
        <v>0</v>
      </c>
      <c r="BO318" s="5">
        <v>0</v>
      </c>
      <c r="BP318" s="5">
        <v>0</v>
      </c>
      <c r="BQ318" s="5">
        <v>0</v>
      </c>
      <c r="BR318" s="5">
        <v>0</v>
      </c>
      <c r="BS318" s="5">
        <v>86.99</v>
      </c>
      <c r="BU318" s="5">
        <v>49.74</v>
      </c>
      <c r="BW318" s="5">
        <v>0</v>
      </c>
      <c r="BX318" s="5">
        <v>0</v>
      </c>
      <c r="BY318" s="5">
        <v>0</v>
      </c>
      <c r="BZ318" s="5">
        <v>0</v>
      </c>
      <c r="CA318" s="5">
        <v>0</v>
      </c>
      <c r="CB318" s="5">
        <v>0</v>
      </c>
      <c r="CC318" s="5">
        <v>0</v>
      </c>
      <c r="CD318" s="5">
        <v>0</v>
      </c>
      <c r="CE318" s="5">
        <v>0</v>
      </c>
      <c r="CF318" s="5">
        <v>0</v>
      </c>
      <c r="CG318" s="5">
        <v>0</v>
      </c>
    </row>
    <row r="319" spans="1:85" x14ac:dyDescent="0.25">
      <c r="A319" s="5" t="str">
        <f>"57/3"</f>
        <v>57/3</v>
      </c>
      <c r="B319" s="10" t="s">
        <v>118</v>
      </c>
      <c r="C319" s="28" t="str">
        <f>"150"</f>
        <v>150</v>
      </c>
      <c r="D319" s="20">
        <v>5.27</v>
      </c>
      <c r="E319" s="20">
        <v>0</v>
      </c>
      <c r="F319" s="20">
        <v>0.57999999999999996</v>
      </c>
      <c r="G319" s="20">
        <v>0.66</v>
      </c>
      <c r="H319" s="20">
        <v>32.35</v>
      </c>
      <c r="I319" s="20">
        <v>162.12629699999999</v>
      </c>
      <c r="J319" s="9">
        <v>0.1</v>
      </c>
      <c r="K319" s="9">
        <v>0</v>
      </c>
      <c r="L319" s="9">
        <v>0</v>
      </c>
      <c r="M319" s="9">
        <v>0</v>
      </c>
      <c r="N319" s="9">
        <v>0.93</v>
      </c>
      <c r="O319" s="9">
        <v>31.42</v>
      </c>
      <c r="P319" s="9">
        <v>1.72</v>
      </c>
      <c r="Q319" s="9">
        <v>0</v>
      </c>
      <c r="R319" s="9">
        <v>0</v>
      </c>
      <c r="S319" s="9">
        <v>0</v>
      </c>
      <c r="T319" s="9">
        <v>1.25</v>
      </c>
      <c r="U319" s="9">
        <v>388.63</v>
      </c>
      <c r="V319" s="9">
        <v>55.28</v>
      </c>
      <c r="W319" s="9">
        <v>0.02</v>
      </c>
      <c r="X319" s="9">
        <v>0.49</v>
      </c>
      <c r="Y319" s="9">
        <v>1.48</v>
      </c>
      <c r="Z319" s="9">
        <v>0</v>
      </c>
      <c r="AA319" s="5">
        <v>0</v>
      </c>
      <c r="AB319" s="5">
        <v>0</v>
      </c>
      <c r="AC319" s="5">
        <v>0</v>
      </c>
      <c r="AD319" s="5">
        <v>390.84</v>
      </c>
      <c r="AE319" s="5">
        <v>121.42</v>
      </c>
      <c r="AF319" s="5">
        <v>74.33</v>
      </c>
      <c r="AG319" s="5">
        <v>150.61000000000001</v>
      </c>
      <c r="AH319" s="5">
        <v>48.44</v>
      </c>
      <c r="AI319" s="5">
        <v>242.64</v>
      </c>
      <c r="AJ319" s="5">
        <v>160.24</v>
      </c>
      <c r="AK319" s="5">
        <v>193.75</v>
      </c>
      <c r="AL319" s="5">
        <v>165.46</v>
      </c>
      <c r="AM319" s="5">
        <v>96.89</v>
      </c>
      <c r="AN319" s="5">
        <v>169.81</v>
      </c>
      <c r="AO319" s="5">
        <v>1493.15</v>
      </c>
      <c r="AP319" s="5">
        <v>1.6</v>
      </c>
      <c r="AQ319" s="5">
        <v>470.39</v>
      </c>
      <c r="AR319" s="5">
        <v>242.69</v>
      </c>
      <c r="AS319" s="5">
        <v>121.34</v>
      </c>
      <c r="AT319" s="5">
        <v>96.88</v>
      </c>
      <c r="AU319" s="5">
        <v>0.01</v>
      </c>
      <c r="AV319" s="5">
        <v>0.01</v>
      </c>
      <c r="AW319" s="5">
        <v>0</v>
      </c>
      <c r="AX319" s="5">
        <v>0.01</v>
      </c>
      <c r="AY319" s="5">
        <v>0.01</v>
      </c>
      <c r="AZ319" s="5">
        <v>0.04</v>
      </c>
      <c r="BA319" s="5">
        <v>0</v>
      </c>
      <c r="BB319" s="5">
        <v>0.13</v>
      </c>
      <c r="BC319" s="5">
        <v>0</v>
      </c>
      <c r="BD319" s="5">
        <v>0.03</v>
      </c>
      <c r="BE319" s="5">
        <v>0</v>
      </c>
      <c r="BF319" s="5">
        <v>0</v>
      </c>
      <c r="BG319" s="5">
        <v>0</v>
      </c>
      <c r="BH319" s="5">
        <v>0</v>
      </c>
      <c r="BI319" s="5">
        <v>0.01</v>
      </c>
      <c r="BJ319" s="5">
        <v>7.0000000000000007E-2</v>
      </c>
      <c r="BK319" s="5">
        <v>0</v>
      </c>
      <c r="BL319" s="5">
        <v>0</v>
      </c>
      <c r="BM319" s="5">
        <v>0.22</v>
      </c>
      <c r="BN319" s="5">
        <v>0.01</v>
      </c>
      <c r="BO319" s="5">
        <v>0</v>
      </c>
      <c r="BP319" s="5">
        <v>0</v>
      </c>
      <c r="BQ319" s="5">
        <v>0</v>
      </c>
      <c r="BR319" s="5">
        <v>0</v>
      </c>
      <c r="BS319" s="5">
        <v>6.63</v>
      </c>
      <c r="BU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1</v>
      </c>
    </row>
    <row r="320" spans="1:85" x14ac:dyDescent="0.25">
      <c r="A320" s="5" t="str">
        <f>"-"</f>
        <v>-</v>
      </c>
      <c r="B320" s="10" t="s">
        <v>83</v>
      </c>
      <c r="C320" s="28" t="str">
        <f>"50"</f>
        <v>50</v>
      </c>
      <c r="D320" s="20">
        <v>3.31</v>
      </c>
      <c r="E320" s="20">
        <v>0</v>
      </c>
      <c r="F320" s="20">
        <v>0.33</v>
      </c>
      <c r="G320" s="20">
        <v>0.33</v>
      </c>
      <c r="H320" s="20">
        <v>23.35</v>
      </c>
      <c r="I320" s="20">
        <v>112.40049999999999</v>
      </c>
      <c r="J320" s="9">
        <v>0.1</v>
      </c>
      <c r="K320" s="9">
        <v>0</v>
      </c>
      <c r="L320" s="9">
        <v>0</v>
      </c>
      <c r="M320" s="9">
        <v>0</v>
      </c>
      <c r="N320" s="9">
        <v>0.55000000000000004</v>
      </c>
      <c r="O320" s="9">
        <v>22.8</v>
      </c>
      <c r="P320" s="9">
        <v>0.1</v>
      </c>
      <c r="Q320" s="9">
        <v>0</v>
      </c>
      <c r="R320" s="9">
        <v>0</v>
      </c>
      <c r="S320" s="9">
        <v>0.15</v>
      </c>
      <c r="T320" s="9">
        <v>0.9</v>
      </c>
      <c r="U320" s="9">
        <v>122.85</v>
      </c>
      <c r="V320" s="9">
        <v>41.23</v>
      </c>
      <c r="W320" s="9">
        <v>0.02</v>
      </c>
      <c r="X320" s="9">
        <v>0.68</v>
      </c>
      <c r="Y320" s="9">
        <v>1.55</v>
      </c>
      <c r="Z320" s="9">
        <v>0</v>
      </c>
      <c r="AA320" s="5">
        <v>0</v>
      </c>
      <c r="AB320" s="5">
        <v>0</v>
      </c>
      <c r="AC320" s="5">
        <v>0</v>
      </c>
      <c r="AD320" s="5">
        <v>254.48</v>
      </c>
      <c r="AE320" s="5">
        <v>84.39</v>
      </c>
      <c r="AF320" s="5">
        <v>50.03</v>
      </c>
      <c r="AG320" s="5">
        <v>100.05</v>
      </c>
      <c r="AH320" s="5">
        <v>37.85</v>
      </c>
      <c r="AI320" s="5">
        <v>180.96</v>
      </c>
      <c r="AJ320" s="5">
        <v>112.23</v>
      </c>
      <c r="AK320" s="5">
        <v>156.6</v>
      </c>
      <c r="AL320" s="5">
        <v>129.19999999999999</v>
      </c>
      <c r="AM320" s="5">
        <v>67.86</v>
      </c>
      <c r="AN320" s="5">
        <v>120.06</v>
      </c>
      <c r="AO320" s="5">
        <v>1003.98</v>
      </c>
      <c r="AP320" s="5">
        <v>117.45</v>
      </c>
      <c r="AQ320" s="5">
        <v>327.12</v>
      </c>
      <c r="AR320" s="5">
        <v>142.25</v>
      </c>
      <c r="AS320" s="5">
        <v>94.4</v>
      </c>
      <c r="AT320" s="5">
        <v>74.819999999999993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7.0000000000000007E-2</v>
      </c>
      <c r="BB320" s="5">
        <v>0.04</v>
      </c>
      <c r="BC320" s="5">
        <v>0.04</v>
      </c>
      <c r="BD320" s="5">
        <v>0</v>
      </c>
      <c r="BE320" s="5">
        <v>0</v>
      </c>
      <c r="BF320" s="5">
        <v>0</v>
      </c>
      <c r="BG320" s="5">
        <v>0</v>
      </c>
      <c r="BH320" s="5">
        <v>0</v>
      </c>
      <c r="BI320" s="5">
        <v>0</v>
      </c>
      <c r="BJ320" s="5">
        <v>0.03</v>
      </c>
      <c r="BK320" s="5">
        <v>0</v>
      </c>
      <c r="BL320" s="5">
        <v>0</v>
      </c>
      <c r="BM320" s="5">
        <v>0.14000000000000001</v>
      </c>
      <c r="BN320" s="5">
        <v>0.01</v>
      </c>
      <c r="BO320" s="5">
        <v>0</v>
      </c>
      <c r="BP320" s="5">
        <v>0</v>
      </c>
      <c r="BQ320" s="5">
        <v>0</v>
      </c>
      <c r="BR320" s="5">
        <v>0</v>
      </c>
      <c r="BS320" s="5">
        <v>19.55</v>
      </c>
      <c r="BU320" s="5">
        <v>0</v>
      </c>
      <c r="BW320" s="5">
        <v>0</v>
      </c>
      <c r="BX320" s="5">
        <v>0</v>
      </c>
      <c r="BY320" s="5">
        <v>0</v>
      </c>
      <c r="BZ320" s="5">
        <v>0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</row>
    <row r="321" spans="1:85" x14ac:dyDescent="0.25">
      <c r="A321" s="5" t="str">
        <f>"15/10"</f>
        <v>15/10</v>
      </c>
      <c r="B321" s="10" t="s">
        <v>105</v>
      </c>
      <c r="C321" s="28" t="str">
        <f>"200"</f>
        <v>200</v>
      </c>
      <c r="D321" s="20">
        <v>0.08</v>
      </c>
      <c r="E321" s="20">
        <v>0</v>
      </c>
      <c r="F321" s="20">
        <v>0.01</v>
      </c>
      <c r="G321" s="20">
        <v>0.01</v>
      </c>
      <c r="H321" s="20">
        <v>9</v>
      </c>
      <c r="I321" s="20">
        <v>35.682173658536591</v>
      </c>
      <c r="J321" s="9">
        <v>0</v>
      </c>
      <c r="K321" s="9">
        <v>0</v>
      </c>
      <c r="L321" s="9">
        <v>0</v>
      </c>
      <c r="M321" s="9">
        <v>0</v>
      </c>
      <c r="N321" s="9">
        <v>9</v>
      </c>
      <c r="O321" s="9">
        <v>0</v>
      </c>
      <c r="P321" s="9">
        <v>0.11</v>
      </c>
      <c r="Q321" s="9">
        <v>0</v>
      </c>
      <c r="R321" s="9">
        <v>0</v>
      </c>
      <c r="S321" s="9">
        <v>0.28000000000000003</v>
      </c>
      <c r="T321" s="9">
        <v>0.04</v>
      </c>
      <c r="U321" s="9">
        <v>0.63</v>
      </c>
      <c r="V321" s="9">
        <v>7.25</v>
      </c>
      <c r="W321" s="9">
        <v>0</v>
      </c>
      <c r="X321" s="9">
        <v>0</v>
      </c>
      <c r="Y321" s="9">
        <v>0.01</v>
      </c>
      <c r="Z321" s="9">
        <v>0.78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199.43</v>
      </c>
      <c r="BU321" s="5">
        <v>7.0000000000000007E-2</v>
      </c>
      <c r="BW321" s="5">
        <v>0</v>
      </c>
      <c r="BX321" s="5">
        <v>0</v>
      </c>
      <c r="BY321" s="5">
        <v>0</v>
      </c>
      <c r="BZ321" s="5">
        <v>0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9.76</v>
      </c>
      <c r="CG321" s="5">
        <v>0</v>
      </c>
    </row>
    <row r="322" spans="1:85" s="8" customFormat="1" x14ac:dyDescent="0.25">
      <c r="B322" s="15" t="s">
        <v>106</v>
      </c>
      <c r="C322" s="25">
        <f>C321+C320+C317+C319+C318</f>
        <v>580</v>
      </c>
      <c r="D322" s="21">
        <v>25.65</v>
      </c>
      <c r="E322" s="21">
        <v>14.91</v>
      </c>
      <c r="F322" s="21">
        <v>18.88</v>
      </c>
      <c r="G322" s="21">
        <v>7.06</v>
      </c>
      <c r="H322" s="21">
        <v>74.900000000000006</v>
      </c>
      <c r="I322" s="21">
        <v>584.91</v>
      </c>
      <c r="J322" s="22">
        <v>4.84</v>
      </c>
      <c r="K322" s="22">
        <v>4.2300000000000004</v>
      </c>
      <c r="L322" s="22">
        <v>0.81</v>
      </c>
      <c r="M322" s="22">
        <v>0</v>
      </c>
      <c r="N322" s="22">
        <v>13.28</v>
      </c>
      <c r="O322" s="22">
        <v>61.63</v>
      </c>
      <c r="P322" s="22">
        <v>3</v>
      </c>
      <c r="Q322" s="22">
        <v>0</v>
      </c>
      <c r="R322" s="22">
        <v>0</v>
      </c>
      <c r="S322" s="22">
        <v>1.08</v>
      </c>
      <c r="T322" s="22">
        <v>4.12</v>
      </c>
      <c r="U322" s="22">
        <v>773.59</v>
      </c>
      <c r="V322" s="22">
        <v>481.8</v>
      </c>
      <c r="W322" s="22">
        <v>0.2</v>
      </c>
      <c r="X322" s="22">
        <v>7.78</v>
      </c>
      <c r="Y322" s="22">
        <v>14.89</v>
      </c>
      <c r="Z322" s="22">
        <v>19.71</v>
      </c>
      <c r="AA322" s="8">
        <v>0</v>
      </c>
      <c r="AB322" s="8">
        <v>0</v>
      </c>
      <c r="AC322" s="8">
        <v>0</v>
      </c>
      <c r="AD322" s="8">
        <v>772.42</v>
      </c>
      <c r="AE322" s="8">
        <v>269.67</v>
      </c>
      <c r="AF322" s="8">
        <v>149.36000000000001</v>
      </c>
      <c r="AG322" s="8">
        <v>312.37</v>
      </c>
      <c r="AH322" s="8">
        <v>108.4</v>
      </c>
      <c r="AI322" s="8">
        <v>513.05999999999995</v>
      </c>
      <c r="AJ322" s="8">
        <v>336.94</v>
      </c>
      <c r="AK322" s="8">
        <v>428.38</v>
      </c>
      <c r="AL322" s="8">
        <v>449.27</v>
      </c>
      <c r="AM322" s="8">
        <v>203.99</v>
      </c>
      <c r="AN322" s="8">
        <v>351.64</v>
      </c>
      <c r="AO322" s="8">
        <v>3269.36</v>
      </c>
      <c r="AP322" s="8">
        <v>365.7</v>
      </c>
      <c r="AQ322" s="8">
        <v>938.6</v>
      </c>
      <c r="AR322" s="8">
        <v>460.83</v>
      </c>
      <c r="AS322" s="8">
        <v>272.08999999999997</v>
      </c>
      <c r="AT322" s="8">
        <v>204.42</v>
      </c>
      <c r="AU322" s="8">
        <v>0.12</v>
      </c>
      <c r="AV322" s="8">
        <v>0.06</v>
      </c>
      <c r="AW322" s="8">
        <v>0.03</v>
      </c>
      <c r="AX322" s="8">
        <v>7.0000000000000007E-2</v>
      </c>
      <c r="AY322" s="8">
        <v>0.08</v>
      </c>
      <c r="AZ322" s="8">
        <v>0.37</v>
      </c>
      <c r="BA322" s="8">
        <v>0.24</v>
      </c>
      <c r="BB322" s="8">
        <v>0.56999999999999995</v>
      </c>
      <c r="BC322" s="8">
        <v>0.13</v>
      </c>
      <c r="BD322" s="8">
        <v>0.28999999999999998</v>
      </c>
      <c r="BE322" s="8">
        <v>0.02</v>
      </c>
      <c r="BF322" s="8">
        <v>0.04</v>
      </c>
      <c r="BG322" s="8">
        <v>0</v>
      </c>
      <c r="BH322" s="8">
        <v>0.01</v>
      </c>
      <c r="BI322" s="8">
        <v>0.08</v>
      </c>
      <c r="BJ322" s="8">
        <v>1.51</v>
      </c>
      <c r="BK322" s="8">
        <v>0.02</v>
      </c>
      <c r="BL322" s="8">
        <v>0</v>
      </c>
      <c r="BM322" s="8">
        <v>3.83</v>
      </c>
      <c r="BN322" s="8">
        <v>0.02</v>
      </c>
      <c r="BO322" s="8">
        <v>0.01</v>
      </c>
      <c r="BP322" s="8">
        <v>0</v>
      </c>
      <c r="BQ322" s="8">
        <v>0</v>
      </c>
      <c r="BR322" s="8">
        <v>0</v>
      </c>
      <c r="BS322" s="8">
        <v>382.53</v>
      </c>
      <c r="BT322" s="8" t="e">
        <f>$I$322/#REF!*100</f>
        <v>#REF!</v>
      </c>
      <c r="BU322" s="8">
        <v>149.11000000000001</v>
      </c>
      <c r="BW322" s="8">
        <v>0</v>
      </c>
      <c r="BX322" s="8">
        <v>0</v>
      </c>
      <c r="BY322" s="8">
        <v>0</v>
      </c>
      <c r="BZ322" s="8">
        <v>0</v>
      </c>
      <c r="CA322" s="8">
        <v>0</v>
      </c>
      <c r="CB322" s="8">
        <v>0</v>
      </c>
      <c r="CC322" s="8">
        <v>0</v>
      </c>
      <c r="CD322" s="8">
        <v>0</v>
      </c>
      <c r="CE322" s="8">
        <v>0</v>
      </c>
      <c r="CF322" s="8">
        <v>9.76</v>
      </c>
      <c r="CG322" s="8">
        <v>1.4</v>
      </c>
    </row>
    <row r="323" spans="1:85" x14ac:dyDescent="0.25">
      <c r="B323" s="23" t="s">
        <v>107</v>
      </c>
      <c r="D323" s="20"/>
      <c r="E323" s="20"/>
      <c r="F323" s="20"/>
      <c r="G323" s="20"/>
      <c r="H323" s="20"/>
      <c r="I323" s="20"/>
    </row>
    <row r="324" spans="1:85" x14ac:dyDescent="0.25">
      <c r="A324" s="5" t="str">
        <f>"-"</f>
        <v>-</v>
      </c>
      <c r="B324" s="10" t="s">
        <v>108</v>
      </c>
      <c r="C324" s="28" t="str">
        <f>"200"</f>
        <v>200</v>
      </c>
      <c r="D324" s="20">
        <v>6</v>
      </c>
      <c r="E324" s="20">
        <v>6</v>
      </c>
      <c r="F324" s="20">
        <v>0.1</v>
      </c>
      <c r="G324" s="20">
        <v>0</v>
      </c>
      <c r="H324" s="20">
        <v>8</v>
      </c>
      <c r="I324" s="20">
        <v>60.4</v>
      </c>
      <c r="J324" s="9">
        <v>0</v>
      </c>
      <c r="K324" s="9">
        <v>0</v>
      </c>
      <c r="L324" s="9">
        <v>0</v>
      </c>
      <c r="M324" s="9">
        <v>0</v>
      </c>
      <c r="N324" s="9">
        <v>8</v>
      </c>
      <c r="O324" s="9">
        <v>0</v>
      </c>
      <c r="P324" s="9">
        <v>0</v>
      </c>
      <c r="Q324" s="9">
        <v>0</v>
      </c>
      <c r="R324" s="9">
        <v>0</v>
      </c>
      <c r="S324" s="9">
        <v>1.7</v>
      </c>
      <c r="T324" s="9">
        <v>1.4</v>
      </c>
      <c r="U324" s="9">
        <v>0</v>
      </c>
      <c r="V324" s="9">
        <v>304</v>
      </c>
      <c r="W324" s="9">
        <v>0.34</v>
      </c>
      <c r="X324" s="9">
        <v>0.2</v>
      </c>
      <c r="Y324" s="9">
        <v>1.8</v>
      </c>
      <c r="Z324" s="9">
        <v>1.4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182.8</v>
      </c>
      <c r="BU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</row>
    <row r="325" spans="1:85" s="8" customFormat="1" x14ac:dyDescent="0.25">
      <c r="B325" s="15" t="s">
        <v>109</v>
      </c>
      <c r="C325" s="25" t="str">
        <f>C324</f>
        <v>200</v>
      </c>
      <c r="D325" s="21">
        <v>6</v>
      </c>
      <c r="E325" s="21">
        <v>6</v>
      </c>
      <c r="F325" s="21">
        <v>0.1</v>
      </c>
      <c r="G325" s="21">
        <v>0</v>
      </c>
      <c r="H325" s="21">
        <v>8</v>
      </c>
      <c r="I325" s="21">
        <v>60.4</v>
      </c>
      <c r="J325" s="22">
        <v>0</v>
      </c>
      <c r="K325" s="22">
        <v>0</v>
      </c>
      <c r="L325" s="22">
        <v>0</v>
      </c>
      <c r="M325" s="22">
        <v>0</v>
      </c>
      <c r="N325" s="22">
        <v>8</v>
      </c>
      <c r="O325" s="22">
        <v>0</v>
      </c>
      <c r="P325" s="22">
        <v>0</v>
      </c>
      <c r="Q325" s="22">
        <v>0</v>
      </c>
      <c r="R325" s="22">
        <v>0</v>
      </c>
      <c r="S325" s="22">
        <v>1.7</v>
      </c>
      <c r="T325" s="22">
        <v>1.4</v>
      </c>
      <c r="U325" s="22">
        <v>0</v>
      </c>
      <c r="V325" s="22">
        <v>304</v>
      </c>
      <c r="W325" s="22">
        <v>0.34</v>
      </c>
      <c r="X325" s="22">
        <v>0.2</v>
      </c>
      <c r="Y325" s="22">
        <v>1.8</v>
      </c>
      <c r="Z325" s="22">
        <v>1.4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8">
        <v>182.8</v>
      </c>
      <c r="BT325" s="8" t="e">
        <f>$I$325/#REF!*100</f>
        <v>#REF!</v>
      </c>
      <c r="BU325" s="8">
        <v>0</v>
      </c>
      <c r="BW325" s="8">
        <v>0</v>
      </c>
      <c r="BX325" s="8">
        <v>0</v>
      </c>
      <c r="BY325" s="8">
        <v>0</v>
      </c>
      <c r="BZ325" s="8">
        <v>0</v>
      </c>
      <c r="CA325" s="8">
        <v>0</v>
      </c>
      <c r="CB325" s="8">
        <v>0</v>
      </c>
      <c r="CC325" s="8">
        <v>0</v>
      </c>
      <c r="CD325" s="8">
        <v>0</v>
      </c>
      <c r="CE325" s="8">
        <v>0</v>
      </c>
      <c r="CF325" s="8">
        <v>0</v>
      </c>
      <c r="CG325" s="8">
        <v>0</v>
      </c>
    </row>
    <row r="326" spans="1:85" s="8" customFormat="1" x14ac:dyDescent="0.25">
      <c r="B326" s="15" t="s">
        <v>110</v>
      </c>
      <c r="C326" s="27">
        <f>C325+C322+C315+C310+C302+C299</f>
        <v>2825</v>
      </c>
      <c r="D326" s="21">
        <v>91.46</v>
      </c>
      <c r="E326" s="21">
        <v>54.32</v>
      </c>
      <c r="F326" s="21">
        <v>89.71</v>
      </c>
      <c r="G326" s="21">
        <v>33.020000000000003</v>
      </c>
      <c r="H326" s="21">
        <v>336.24</v>
      </c>
      <c r="I326" s="21">
        <v>2585.25</v>
      </c>
      <c r="J326" s="22">
        <v>34.18</v>
      </c>
      <c r="K326" s="22">
        <v>18.420000000000002</v>
      </c>
      <c r="L326" s="22">
        <v>12.62</v>
      </c>
      <c r="M326" s="22">
        <v>0</v>
      </c>
      <c r="N326" s="22">
        <v>140.11000000000001</v>
      </c>
      <c r="O326" s="22">
        <v>196.12</v>
      </c>
      <c r="P326" s="22">
        <v>26.87</v>
      </c>
      <c r="Q326" s="22">
        <v>0</v>
      </c>
      <c r="R326" s="22">
        <v>0</v>
      </c>
      <c r="S326" s="22">
        <v>7.24</v>
      </c>
      <c r="T326" s="22">
        <v>26.02</v>
      </c>
      <c r="U326" s="22">
        <v>3195.08</v>
      </c>
      <c r="V326" s="22">
        <v>3786.26</v>
      </c>
      <c r="W326" s="22">
        <v>1.55</v>
      </c>
      <c r="X326" s="22">
        <v>17.899999999999999</v>
      </c>
      <c r="Y326" s="22">
        <v>41.05</v>
      </c>
      <c r="Z326" s="22">
        <v>87.31</v>
      </c>
      <c r="AA326" s="8">
        <v>0.4</v>
      </c>
      <c r="AB326" s="8">
        <v>0</v>
      </c>
      <c r="AC326" s="8">
        <v>0</v>
      </c>
      <c r="AD326" s="8">
        <v>4534.07</v>
      </c>
      <c r="AE326" s="8">
        <v>3171.83</v>
      </c>
      <c r="AF326" s="8">
        <v>1162.1400000000001</v>
      </c>
      <c r="AG326" s="8">
        <v>2232.85</v>
      </c>
      <c r="AH326" s="8">
        <v>792.04</v>
      </c>
      <c r="AI326" s="8">
        <v>2919.29</v>
      </c>
      <c r="AJ326" s="8">
        <v>2734.84</v>
      </c>
      <c r="AK326" s="8">
        <v>3150.72</v>
      </c>
      <c r="AL326" s="8">
        <v>4577.55</v>
      </c>
      <c r="AM326" s="8">
        <v>1555.54</v>
      </c>
      <c r="AN326" s="8">
        <v>2388.79</v>
      </c>
      <c r="AO326" s="8">
        <v>13503.07</v>
      </c>
      <c r="AP326" s="8">
        <v>1836.26</v>
      </c>
      <c r="AQ326" s="8">
        <v>3880.82</v>
      </c>
      <c r="AR326" s="8">
        <v>2848.27</v>
      </c>
      <c r="AS326" s="8">
        <v>1977.38</v>
      </c>
      <c r="AT326" s="8">
        <v>1057.54</v>
      </c>
      <c r="AU326" s="8">
        <v>2.8</v>
      </c>
      <c r="AV326" s="8">
        <v>1.58</v>
      </c>
      <c r="AW326" s="8">
        <v>0.86</v>
      </c>
      <c r="AX326" s="8">
        <v>1.8</v>
      </c>
      <c r="AY326" s="8">
        <v>1.99</v>
      </c>
      <c r="AZ326" s="8">
        <v>11.99</v>
      </c>
      <c r="BA326" s="8">
        <v>1.1499999999999999</v>
      </c>
      <c r="BB326" s="8">
        <v>20.27</v>
      </c>
      <c r="BC326" s="8">
        <v>0.57999999999999996</v>
      </c>
      <c r="BD326" s="8">
        <v>10</v>
      </c>
      <c r="BE326" s="8">
        <v>0.74</v>
      </c>
      <c r="BF326" s="8">
        <v>0.18</v>
      </c>
      <c r="BG326" s="8">
        <v>0</v>
      </c>
      <c r="BH326" s="8">
        <v>0.36</v>
      </c>
      <c r="BI326" s="8">
        <v>2.4</v>
      </c>
      <c r="BJ326" s="8">
        <v>26.8</v>
      </c>
      <c r="BK326" s="8">
        <v>0.16</v>
      </c>
      <c r="BL326" s="8">
        <v>0</v>
      </c>
      <c r="BM326" s="8">
        <v>20.86</v>
      </c>
      <c r="BN326" s="8">
        <v>0.92</v>
      </c>
      <c r="BO326" s="8">
        <v>1.04</v>
      </c>
      <c r="BP326" s="8">
        <v>0</v>
      </c>
      <c r="BQ326" s="8">
        <v>0</v>
      </c>
      <c r="BR326" s="8">
        <v>0</v>
      </c>
      <c r="BS326" s="8">
        <v>1934.99</v>
      </c>
      <c r="BU326" s="8">
        <v>1023.27</v>
      </c>
      <c r="BW326" s="8">
        <v>0</v>
      </c>
      <c r="BX326" s="8">
        <v>0</v>
      </c>
      <c r="BY326" s="8">
        <v>0</v>
      </c>
      <c r="BZ326" s="8">
        <v>0</v>
      </c>
      <c r="CA326" s="8">
        <v>0</v>
      </c>
      <c r="CB326" s="8">
        <v>0</v>
      </c>
      <c r="CC326" s="8">
        <v>0</v>
      </c>
      <c r="CD326" s="8">
        <v>0</v>
      </c>
      <c r="CE326" s="8">
        <v>0</v>
      </c>
      <c r="CF326" s="8">
        <v>59.49</v>
      </c>
      <c r="CG326" s="8">
        <v>7.55</v>
      </c>
    </row>
    <row r="327" spans="1:85" x14ac:dyDescent="0.25">
      <c r="B327" s="23" t="s">
        <v>174</v>
      </c>
      <c r="D327" s="20"/>
      <c r="E327" s="20"/>
      <c r="F327" s="20"/>
      <c r="G327" s="20"/>
      <c r="H327" s="20"/>
      <c r="I327" s="20"/>
    </row>
    <row r="328" spans="1:85" x14ac:dyDescent="0.25">
      <c r="B328" s="23" t="s">
        <v>78</v>
      </c>
      <c r="D328" s="20"/>
      <c r="E328" s="20"/>
      <c r="F328" s="20"/>
      <c r="G328" s="20"/>
      <c r="H328" s="20"/>
      <c r="I328" s="20"/>
    </row>
    <row r="329" spans="1:85" x14ac:dyDescent="0.25">
      <c r="A329" s="5" t="str">
        <f>"9/5"</f>
        <v>9/5</v>
      </c>
      <c r="B329" s="10" t="s">
        <v>138</v>
      </c>
      <c r="C329" s="28" t="str">
        <f>"100"</f>
        <v>100</v>
      </c>
      <c r="D329" s="20">
        <v>16.899999999999999</v>
      </c>
      <c r="E329" s="20">
        <v>16.260000000000002</v>
      </c>
      <c r="F329" s="20">
        <v>9.6</v>
      </c>
      <c r="G329" s="20">
        <v>1.01</v>
      </c>
      <c r="H329" s="20">
        <v>13.2</v>
      </c>
      <c r="I329" s="20">
        <v>209.23245750000001</v>
      </c>
      <c r="J329" s="9">
        <v>5.28</v>
      </c>
      <c r="K329" s="9">
        <v>0.65</v>
      </c>
      <c r="L329" s="9">
        <v>0</v>
      </c>
      <c r="M329" s="9">
        <v>0</v>
      </c>
      <c r="N329" s="9">
        <v>8.9700000000000006</v>
      </c>
      <c r="O329" s="9">
        <v>4.2300000000000004</v>
      </c>
      <c r="P329" s="9">
        <v>0.22</v>
      </c>
      <c r="Q329" s="9">
        <v>0</v>
      </c>
      <c r="R329" s="9">
        <v>0</v>
      </c>
      <c r="S329" s="9">
        <v>1.1200000000000001</v>
      </c>
      <c r="T329" s="9">
        <v>1.01</v>
      </c>
      <c r="U329" s="9">
        <v>39.64</v>
      </c>
      <c r="V329" s="9">
        <v>107.52</v>
      </c>
      <c r="W329" s="9">
        <v>0.23</v>
      </c>
      <c r="X329" s="9">
        <v>0.41</v>
      </c>
      <c r="Y329" s="9">
        <v>3.94</v>
      </c>
      <c r="Z329" s="9">
        <v>0.23</v>
      </c>
      <c r="AA329" s="5">
        <v>0</v>
      </c>
      <c r="AB329" s="5">
        <v>0</v>
      </c>
      <c r="AC329" s="5">
        <v>0</v>
      </c>
      <c r="AD329" s="5">
        <v>93.19</v>
      </c>
      <c r="AE329" s="5">
        <v>51.92</v>
      </c>
      <c r="AF329" s="5">
        <v>25.8</v>
      </c>
      <c r="AG329" s="5">
        <v>43.75</v>
      </c>
      <c r="AH329" s="5">
        <v>15.08</v>
      </c>
      <c r="AI329" s="5">
        <v>59.24</v>
      </c>
      <c r="AJ329" s="5">
        <v>47.98</v>
      </c>
      <c r="AK329" s="5">
        <v>61.59</v>
      </c>
      <c r="AL329" s="5">
        <v>70.17</v>
      </c>
      <c r="AM329" s="5">
        <v>26.76</v>
      </c>
      <c r="AN329" s="5">
        <v>38.35</v>
      </c>
      <c r="AO329" s="5">
        <v>264.97000000000003</v>
      </c>
      <c r="AP329" s="5">
        <v>0.53</v>
      </c>
      <c r="AQ329" s="5">
        <v>79.27</v>
      </c>
      <c r="AR329" s="5">
        <v>67.989999999999995</v>
      </c>
      <c r="AS329" s="5">
        <v>35.92</v>
      </c>
      <c r="AT329" s="5">
        <v>25.29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0.06</v>
      </c>
      <c r="BC329" s="5">
        <v>0</v>
      </c>
      <c r="BD329" s="5">
        <v>0.04</v>
      </c>
      <c r="BE329" s="5">
        <v>0</v>
      </c>
      <c r="BF329" s="5">
        <v>0.01</v>
      </c>
      <c r="BG329" s="5">
        <v>0</v>
      </c>
      <c r="BH329" s="5">
        <v>0</v>
      </c>
      <c r="BI329" s="5">
        <v>0</v>
      </c>
      <c r="BJ329" s="5">
        <v>0.23</v>
      </c>
      <c r="BK329" s="5">
        <v>0</v>
      </c>
      <c r="BL329" s="5">
        <v>0</v>
      </c>
      <c r="BM329" s="5">
        <v>0.56000000000000005</v>
      </c>
      <c r="BN329" s="5">
        <v>0</v>
      </c>
      <c r="BO329" s="5">
        <v>0</v>
      </c>
      <c r="BP329" s="5">
        <v>0</v>
      </c>
      <c r="BQ329" s="5">
        <v>0</v>
      </c>
      <c r="BR329" s="5">
        <v>0</v>
      </c>
      <c r="BS329" s="5">
        <v>77.709999999999994</v>
      </c>
      <c r="BU329" s="5">
        <v>60.73</v>
      </c>
      <c r="BW329" s="5">
        <v>0</v>
      </c>
      <c r="BX329" s="5">
        <v>0</v>
      </c>
      <c r="BY329" s="5">
        <v>0</v>
      </c>
      <c r="BZ329" s="5">
        <v>0</v>
      </c>
      <c r="CA329" s="5">
        <v>0</v>
      </c>
      <c r="CB329" s="5">
        <v>0</v>
      </c>
      <c r="CC329" s="5">
        <v>0</v>
      </c>
      <c r="CD329" s="5">
        <v>0</v>
      </c>
      <c r="CE329" s="5">
        <v>0</v>
      </c>
      <c r="CF329" s="5">
        <v>6.5</v>
      </c>
      <c r="CG329" s="5">
        <v>0</v>
      </c>
    </row>
    <row r="330" spans="1:85" x14ac:dyDescent="0.25">
      <c r="A330" s="5" t="str">
        <f>"23/4"</f>
        <v>23/4</v>
      </c>
      <c r="B330" s="10" t="s">
        <v>175</v>
      </c>
      <c r="C330" s="28" t="str">
        <f>"180"</f>
        <v>180</v>
      </c>
      <c r="D330" s="20">
        <v>4.49</v>
      </c>
      <c r="E330" s="20">
        <v>2.69</v>
      </c>
      <c r="F330" s="20">
        <v>5.29</v>
      </c>
      <c r="G330" s="20">
        <v>0.46</v>
      </c>
      <c r="H330" s="20">
        <v>23.07</v>
      </c>
      <c r="I330" s="20">
        <v>159.30715949999998</v>
      </c>
      <c r="J330" s="9">
        <v>3.6</v>
      </c>
      <c r="K330" s="9">
        <v>0.08</v>
      </c>
      <c r="L330" s="9">
        <v>0</v>
      </c>
      <c r="M330" s="9">
        <v>0</v>
      </c>
      <c r="N330" s="9">
        <v>8.2899999999999991</v>
      </c>
      <c r="O330" s="9">
        <v>14.78</v>
      </c>
      <c r="P330" s="9">
        <v>0.69</v>
      </c>
      <c r="Q330" s="9">
        <v>0</v>
      </c>
      <c r="R330" s="9">
        <v>0</v>
      </c>
      <c r="S330" s="9">
        <v>0.09</v>
      </c>
      <c r="T330" s="9">
        <v>1.62</v>
      </c>
      <c r="U330" s="9">
        <v>327.81</v>
      </c>
      <c r="V330" s="9">
        <v>149.33000000000001</v>
      </c>
      <c r="W330" s="9">
        <v>0.12</v>
      </c>
      <c r="X330" s="9">
        <v>0.38</v>
      </c>
      <c r="Y330" s="9">
        <v>1.64</v>
      </c>
      <c r="Z330" s="9">
        <v>0.48</v>
      </c>
      <c r="AA330" s="5">
        <v>0</v>
      </c>
      <c r="AB330" s="5">
        <v>0</v>
      </c>
      <c r="AC330" s="5">
        <v>0</v>
      </c>
      <c r="AD330" s="5">
        <v>224.1</v>
      </c>
      <c r="AE330" s="5">
        <v>61.41</v>
      </c>
      <c r="AF330" s="5">
        <v>48.44</v>
      </c>
      <c r="AG330" s="5">
        <v>69.319999999999993</v>
      </c>
      <c r="AH330" s="5">
        <v>30.91</v>
      </c>
      <c r="AI330" s="5">
        <v>102.4</v>
      </c>
      <c r="AJ330" s="5">
        <v>150.84</v>
      </c>
      <c r="AK330" s="5">
        <v>105.2</v>
      </c>
      <c r="AL330" s="5">
        <v>131.34</v>
      </c>
      <c r="AM330" s="5">
        <v>46.99</v>
      </c>
      <c r="AN330" s="5">
        <v>69.41</v>
      </c>
      <c r="AO330" s="5">
        <v>363.9</v>
      </c>
      <c r="AP330" s="5">
        <v>1.1499999999999999</v>
      </c>
      <c r="AQ330" s="5">
        <v>118.95</v>
      </c>
      <c r="AR330" s="5">
        <v>108.93</v>
      </c>
      <c r="AS330" s="5">
        <v>76.41</v>
      </c>
      <c r="AT330" s="5">
        <v>34.5</v>
      </c>
      <c r="AU330" s="5">
        <v>0.09</v>
      </c>
      <c r="AV330" s="5">
        <v>0.04</v>
      </c>
      <c r="AW330" s="5">
        <v>0.02</v>
      </c>
      <c r="AX330" s="5">
        <v>0.05</v>
      </c>
      <c r="AY330" s="5">
        <v>0.06</v>
      </c>
      <c r="AZ330" s="5">
        <v>0.28000000000000003</v>
      </c>
      <c r="BA330" s="5">
        <v>0</v>
      </c>
      <c r="BB330" s="5">
        <v>0.78</v>
      </c>
      <c r="BC330" s="5">
        <v>0</v>
      </c>
      <c r="BD330" s="5">
        <v>0.25</v>
      </c>
      <c r="BE330" s="5">
        <v>0</v>
      </c>
      <c r="BF330" s="5">
        <v>0</v>
      </c>
      <c r="BG330" s="5">
        <v>0</v>
      </c>
      <c r="BH330" s="5">
        <v>0.05</v>
      </c>
      <c r="BI330" s="5">
        <v>0.08</v>
      </c>
      <c r="BJ330" s="5">
        <v>0.7</v>
      </c>
      <c r="BK330" s="5">
        <v>0</v>
      </c>
      <c r="BL330" s="5">
        <v>0</v>
      </c>
      <c r="BM330" s="5">
        <v>0.24</v>
      </c>
      <c r="BN330" s="5">
        <v>0.01</v>
      </c>
      <c r="BO330" s="5">
        <v>0</v>
      </c>
      <c r="BP330" s="5">
        <v>0</v>
      </c>
      <c r="BQ330" s="5">
        <v>0</v>
      </c>
      <c r="BR330" s="5">
        <v>0</v>
      </c>
      <c r="BS330" s="5">
        <v>148.33000000000001</v>
      </c>
      <c r="BU330" s="5">
        <v>22.58</v>
      </c>
      <c r="BW330" s="5">
        <v>0</v>
      </c>
      <c r="BX330" s="5">
        <v>0</v>
      </c>
      <c r="BY330" s="5">
        <v>0</v>
      </c>
      <c r="BZ330" s="5">
        <v>0</v>
      </c>
      <c r="CA330" s="5">
        <v>0</v>
      </c>
      <c r="CB330" s="5">
        <v>0</v>
      </c>
      <c r="CC330" s="5">
        <v>0</v>
      </c>
      <c r="CD330" s="5">
        <v>0</v>
      </c>
      <c r="CE330" s="5">
        <v>0</v>
      </c>
      <c r="CF330" s="5">
        <v>4.5</v>
      </c>
      <c r="CG330" s="5">
        <v>0.72</v>
      </c>
    </row>
    <row r="331" spans="1:85" x14ac:dyDescent="0.25">
      <c r="A331" s="5" t="str">
        <f>"9/13"</f>
        <v>9/13</v>
      </c>
      <c r="B331" s="10" t="s">
        <v>80</v>
      </c>
      <c r="C331" s="28" t="str">
        <f>"10"</f>
        <v>10</v>
      </c>
      <c r="D331" s="20">
        <v>0.08</v>
      </c>
      <c r="E331" s="20">
        <v>0.08</v>
      </c>
      <c r="F331" s="20">
        <v>7.25</v>
      </c>
      <c r="G331" s="20">
        <v>0</v>
      </c>
      <c r="H331" s="20">
        <v>0.13</v>
      </c>
      <c r="I331" s="20">
        <v>66.063999999999993</v>
      </c>
      <c r="J331" s="9">
        <v>4.71</v>
      </c>
      <c r="K331" s="9">
        <v>0.22</v>
      </c>
      <c r="L331" s="9">
        <v>0</v>
      </c>
      <c r="M331" s="9">
        <v>0</v>
      </c>
      <c r="N331" s="9">
        <v>0.13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0.14000000000000001</v>
      </c>
      <c r="U331" s="9">
        <v>1.5</v>
      </c>
      <c r="V331" s="9">
        <v>3</v>
      </c>
      <c r="W331" s="9">
        <v>0.01</v>
      </c>
      <c r="X331" s="9">
        <v>0.01</v>
      </c>
      <c r="Y331" s="9">
        <v>0.02</v>
      </c>
      <c r="Z331" s="9">
        <v>0</v>
      </c>
      <c r="AA331" s="5">
        <v>0</v>
      </c>
      <c r="AB331" s="5">
        <v>0</v>
      </c>
      <c r="AC331" s="5">
        <v>0</v>
      </c>
      <c r="AD331" s="5">
        <v>7.6</v>
      </c>
      <c r="AE331" s="5">
        <v>4.5</v>
      </c>
      <c r="AF331" s="5">
        <v>1.7</v>
      </c>
      <c r="AG331" s="5">
        <v>4.7</v>
      </c>
      <c r="AH331" s="5">
        <v>4.3</v>
      </c>
      <c r="AI331" s="5">
        <v>4.2</v>
      </c>
      <c r="AJ331" s="5">
        <v>3.6</v>
      </c>
      <c r="AK331" s="5">
        <v>2.6</v>
      </c>
      <c r="AL331" s="5">
        <v>5.7</v>
      </c>
      <c r="AM331" s="5">
        <v>3.5</v>
      </c>
      <c r="AN331" s="5">
        <v>2.4</v>
      </c>
      <c r="AO331" s="5">
        <v>14.2</v>
      </c>
      <c r="AP331" s="5">
        <v>0</v>
      </c>
      <c r="AQ331" s="5">
        <v>4.8</v>
      </c>
      <c r="AR331" s="5">
        <v>5.4</v>
      </c>
      <c r="AS331" s="5">
        <v>4.2</v>
      </c>
      <c r="AT331" s="5">
        <v>1</v>
      </c>
      <c r="AU331" s="5">
        <v>0.27</v>
      </c>
      <c r="AV331" s="5">
        <v>0.12</v>
      </c>
      <c r="AW331" s="5">
        <v>7.0000000000000007E-2</v>
      </c>
      <c r="AX331" s="5">
        <v>0.15</v>
      </c>
      <c r="AY331" s="5">
        <v>0.17</v>
      </c>
      <c r="AZ331" s="5">
        <v>0.79</v>
      </c>
      <c r="BA331" s="5">
        <v>0</v>
      </c>
      <c r="BB331" s="5">
        <v>2.21</v>
      </c>
      <c r="BC331" s="5">
        <v>0</v>
      </c>
      <c r="BD331" s="5">
        <v>0.68</v>
      </c>
      <c r="BE331" s="5">
        <v>0</v>
      </c>
      <c r="BF331" s="5">
        <v>0</v>
      </c>
      <c r="BG331" s="5">
        <v>0</v>
      </c>
      <c r="BH331" s="5">
        <v>0.15</v>
      </c>
      <c r="BI331" s="5">
        <v>0.23</v>
      </c>
      <c r="BJ331" s="5">
        <v>1.8</v>
      </c>
      <c r="BK331" s="5">
        <v>0</v>
      </c>
      <c r="BL331" s="5">
        <v>0</v>
      </c>
      <c r="BM331" s="5">
        <v>0.09</v>
      </c>
      <c r="BN331" s="5">
        <v>0.01</v>
      </c>
      <c r="BO331" s="5">
        <v>0</v>
      </c>
      <c r="BP331" s="5">
        <v>0</v>
      </c>
      <c r="BQ331" s="5">
        <v>0</v>
      </c>
      <c r="BR331" s="5">
        <v>0</v>
      </c>
      <c r="BS331" s="5">
        <v>2.5</v>
      </c>
      <c r="BU331" s="5">
        <v>45</v>
      </c>
      <c r="BW331" s="5">
        <v>0</v>
      </c>
      <c r="BX331" s="5">
        <v>0</v>
      </c>
      <c r="BY331" s="5">
        <v>0</v>
      </c>
      <c r="BZ331" s="5">
        <v>0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</row>
    <row r="332" spans="1:85" x14ac:dyDescent="0.25">
      <c r="A332" s="5" t="str">
        <f>"-"</f>
        <v>-</v>
      </c>
      <c r="B332" s="10" t="s">
        <v>83</v>
      </c>
      <c r="C332" s="28" t="str">
        <f>"100"</f>
        <v>100</v>
      </c>
      <c r="D332" s="20">
        <v>6.61</v>
      </c>
      <c r="E332" s="20">
        <v>0</v>
      </c>
      <c r="F332" s="20">
        <v>0.66</v>
      </c>
      <c r="G332" s="20">
        <v>0.66</v>
      </c>
      <c r="H332" s="20">
        <v>46.7</v>
      </c>
      <c r="I332" s="20">
        <v>224.80099999999999</v>
      </c>
      <c r="J332" s="9">
        <v>0.2</v>
      </c>
      <c r="K332" s="9">
        <v>0</v>
      </c>
      <c r="L332" s="9">
        <v>0</v>
      </c>
      <c r="M332" s="9">
        <v>0</v>
      </c>
      <c r="N332" s="9">
        <v>1.1000000000000001</v>
      </c>
      <c r="O332" s="9">
        <v>45.6</v>
      </c>
      <c r="P332" s="9">
        <v>0.2</v>
      </c>
      <c r="Q332" s="9">
        <v>0</v>
      </c>
      <c r="R332" s="9">
        <v>0</v>
      </c>
      <c r="S332" s="9">
        <v>0.3</v>
      </c>
      <c r="T332" s="9">
        <v>1.8</v>
      </c>
      <c r="U332" s="9">
        <v>245.7</v>
      </c>
      <c r="V332" s="9">
        <v>82.46</v>
      </c>
      <c r="W332" s="9">
        <v>0.05</v>
      </c>
      <c r="X332" s="9">
        <v>1.36</v>
      </c>
      <c r="Y332" s="9">
        <v>3.1</v>
      </c>
      <c r="Z332" s="9">
        <v>0</v>
      </c>
      <c r="AA332" s="5">
        <v>0</v>
      </c>
      <c r="AB332" s="5">
        <v>0</v>
      </c>
      <c r="AC332" s="5">
        <v>0</v>
      </c>
      <c r="AD332" s="5">
        <v>508.95</v>
      </c>
      <c r="AE332" s="5">
        <v>168.78</v>
      </c>
      <c r="AF332" s="5">
        <v>100.05</v>
      </c>
      <c r="AG332" s="5">
        <v>200.1</v>
      </c>
      <c r="AH332" s="5">
        <v>75.69</v>
      </c>
      <c r="AI332" s="5">
        <v>361.92</v>
      </c>
      <c r="AJ332" s="5">
        <v>224.46</v>
      </c>
      <c r="AK332" s="5">
        <v>313.2</v>
      </c>
      <c r="AL332" s="5">
        <v>258.39</v>
      </c>
      <c r="AM332" s="5">
        <v>135.72</v>
      </c>
      <c r="AN332" s="5">
        <v>240.12</v>
      </c>
      <c r="AO332" s="5">
        <v>2007.96</v>
      </c>
      <c r="AP332" s="5">
        <v>234.9</v>
      </c>
      <c r="AQ332" s="5">
        <v>654.24</v>
      </c>
      <c r="AR332" s="5">
        <v>284.49</v>
      </c>
      <c r="AS332" s="5">
        <v>188.79</v>
      </c>
      <c r="AT332" s="5">
        <v>149.63999999999999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0.14000000000000001</v>
      </c>
      <c r="BB332" s="5">
        <v>0.08</v>
      </c>
      <c r="BC332" s="5">
        <v>7.0000000000000007E-2</v>
      </c>
      <c r="BD332" s="5">
        <v>0.01</v>
      </c>
      <c r="BE332" s="5">
        <v>0</v>
      </c>
      <c r="BF332" s="5">
        <v>0</v>
      </c>
      <c r="BG332" s="5">
        <v>0</v>
      </c>
      <c r="BH332" s="5">
        <v>0</v>
      </c>
      <c r="BI332" s="5">
        <v>0.01</v>
      </c>
      <c r="BJ332" s="5">
        <v>7.0000000000000007E-2</v>
      </c>
      <c r="BK332" s="5">
        <v>0</v>
      </c>
      <c r="BL332" s="5">
        <v>0</v>
      </c>
      <c r="BM332" s="5">
        <v>0.28000000000000003</v>
      </c>
      <c r="BN332" s="5">
        <v>0.01</v>
      </c>
      <c r="BO332" s="5">
        <v>0</v>
      </c>
      <c r="BP332" s="5">
        <v>0</v>
      </c>
      <c r="BQ332" s="5">
        <v>0</v>
      </c>
      <c r="BR332" s="5">
        <v>0</v>
      </c>
      <c r="BS332" s="5">
        <v>39.1</v>
      </c>
      <c r="BU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</row>
    <row r="333" spans="1:85" x14ac:dyDescent="0.25">
      <c r="A333" s="5" t="str">
        <f>"18/10"</f>
        <v>18/10</v>
      </c>
      <c r="B333" s="10" t="s">
        <v>115</v>
      </c>
      <c r="C333" s="28" t="str">
        <f>"200"</f>
        <v>200</v>
      </c>
      <c r="D333" s="20">
        <v>3.64</v>
      </c>
      <c r="E333" s="20">
        <v>2.9</v>
      </c>
      <c r="F333" s="20">
        <v>3.34</v>
      </c>
      <c r="G333" s="20">
        <v>0.6</v>
      </c>
      <c r="H333" s="20">
        <v>22.81</v>
      </c>
      <c r="I333" s="20">
        <v>134.767248</v>
      </c>
      <c r="J333" s="9">
        <v>2.36</v>
      </c>
      <c r="K333" s="9">
        <v>0</v>
      </c>
      <c r="L333" s="9">
        <v>2.36</v>
      </c>
      <c r="M333" s="9">
        <v>0</v>
      </c>
      <c r="N333" s="9">
        <v>22.51</v>
      </c>
      <c r="O333" s="9">
        <v>0.3</v>
      </c>
      <c r="P333" s="9">
        <v>1.28</v>
      </c>
      <c r="Q333" s="9">
        <v>0</v>
      </c>
      <c r="R333" s="9">
        <v>0</v>
      </c>
      <c r="S333" s="9">
        <v>0.26</v>
      </c>
      <c r="T333" s="9">
        <v>0.97</v>
      </c>
      <c r="U333" s="9">
        <v>50.2</v>
      </c>
      <c r="V333" s="9">
        <v>182.12</v>
      </c>
      <c r="W333" s="9">
        <v>0.13</v>
      </c>
      <c r="X333" s="9">
        <v>0.14000000000000001</v>
      </c>
      <c r="Y333" s="9">
        <v>1.07</v>
      </c>
      <c r="Z333" s="9">
        <v>0.52</v>
      </c>
      <c r="AA333" s="5">
        <v>0</v>
      </c>
      <c r="AB333" s="5">
        <v>0</v>
      </c>
      <c r="AC333" s="5">
        <v>0</v>
      </c>
      <c r="AD333" s="5">
        <v>1201.32</v>
      </c>
      <c r="AE333" s="5">
        <v>444.62</v>
      </c>
      <c r="AF333" s="5">
        <v>446.5</v>
      </c>
      <c r="AG333" s="5">
        <v>449.32</v>
      </c>
      <c r="AH333" s="5">
        <v>124.08</v>
      </c>
      <c r="AI333" s="5">
        <v>934.36</v>
      </c>
      <c r="AJ333" s="5">
        <v>695.6</v>
      </c>
      <c r="AK333" s="5">
        <v>2063.3000000000002</v>
      </c>
      <c r="AL333" s="5">
        <v>1848.04</v>
      </c>
      <c r="AM333" s="5">
        <v>453.08</v>
      </c>
      <c r="AN333" s="5">
        <v>1010.5</v>
      </c>
      <c r="AO333" s="5">
        <v>3902.88</v>
      </c>
      <c r="AP333" s="5">
        <v>0</v>
      </c>
      <c r="AQ333" s="5">
        <v>865.74</v>
      </c>
      <c r="AR333" s="5">
        <v>713.46</v>
      </c>
      <c r="AS333" s="5">
        <v>517.94000000000005</v>
      </c>
      <c r="AT333" s="5">
        <v>203.98</v>
      </c>
      <c r="AU333" s="5">
        <v>0.89</v>
      </c>
      <c r="AV333" s="5">
        <v>1.38</v>
      </c>
      <c r="AW333" s="5">
        <v>1.06</v>
      </c>
      <c r="AX333" s="5">
        <v>2.6</v>
      </c>
      <c r="AY333" s="5">
        <v>0</v>
      </c>
      <c r="AZ333" s="5">
        <v>0.26</v>
      </c>
      <c r="BA333" s="5">
        <v>0</v>
      </c>
      <c r="BB333" s="5">
        <v>3.17</v>
      </c>
      <c r="BC333" s="5">
        <v>0</v>
      </c>
      <c r="BD333" s="5">
        <v>0.97</v>
      </c>
      <c r="BE333" s="5">
        <v>0.81</v>
      </c>
      <c r="BF333" s="5">
        <v>0.62</v>
      </c>
      <c r="BG333" s="5">
        <v>0</v>
      </c>
      <c r="BH333" s="5">
        <v>0</v>
      </c>
      <c r="BI333" s="5">
        <v>0.26</v>
      </c>
      <c r="BJ333" s="5">
        <v>32.03</v>
      </c>
      <c r="BK333" s="5">
        <v>0</v>
      </c>
      <c r="BL333" s="5">
        <v>0</v>
      </c>
      <c r="BM333" s="5">
        <v>12.5</v>
      </c>
      <c r="BN333" s="5">
        <v>0.26</v>
      </c>
      <c r="BO333" s="5">
        <v>0.08</v>
      </c>
      <c r="BP333" s="5">
        <v>0</v>
      </c>
      <c r="BQ333" s="5">
        <v>0</v>
      </c>
      <c r="BR333" s="5">
        <v>0</v>
      </c>
      <c r="BS333" s="5">
        <v>198.62</v>
      </c>
      <c r="BU333" s="5">
        <v>13.44</v>
      </c>
      <c r="BW333" s="5">
        <v>0</v>
      </c>
      <c r="BX333" s="5">
        <v>0</v>
      </c>
      <c r="BY333" s="5">
        <v>0</v>
      </c>
      <c r="BZ333" s="5">
        <v>0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20</v>
      </c>
      <c r="CG333" s="5">
        <v>0</v>
      </c>
    </row>
    <row r="334" spans="1:85" s="8" customFormat="1" x14ac:dyDescent="0.25">
      <c r="B334" s="15" t="s">
        <v>85</v>
      </c>
      <c r="C334" s="25">
        <f>C333+C331+C332+C330+C329+C328</f>
        <v>590</v>
      </c>
      <c r="D334" s="21">
        <v>31.72</v>
      </c>
      <c r="E334" s="21">
        <v>21.93</v>
      </c>
      <c r="F334" s="21">
        <v>26.14</v>
      </c>
      <c r="G334" s="21">
        <v>2.73</v>
      </c>
      <c r="H334" s="21">
        <v>105.92</v>
      </c>
      <c r="I334" s="21">
        <v>794.17</v>
      </c>
      <c r="J334" s="22">
        <v>16.149999999999999</v>
      </c>
      <c r="K334" s="22">
        <v>0.95</v>
      </c>
      <c r="L334" s="22">
        <v>2.36</v>
      </c>
      <c r="M334" s="22">
        <v>0</v>
      </c>
      <c r="N334" s="22">
        <v>41.01</v>
      </c>
      <c r="O334" s="22">
        <v>64.900000000000006</v>
      </c>
      <c r="P334" s="22">
        <v>2.4</v>
      </c>
      <c r="Q334" s="22">
        <v>0</v>
      </c>
      <c r="R334" s="22">
        <v>0</v>
      </c>
      <c r="S334" s="22">
        <v>1.77</v>
      </c>
      <c r="T334" s="22">
        <v>5.54</v>
      </c>
      <c r="U334" s="22">
        <v>664.84</v>
      </c>
      <c r="V334" s="22">
        <v>524.44000000000005</v>
      </c>
      <c r="W334" s="22">
        <v>0.54</v>
      </c>
      <c r="X334" s="22">
        <v>2.29</v>
      </c>
      <c r="Y334" s="22">
        <v>9.77</v>
      </c>
      <c r="Z334" s="22">
        <v>1.23</v>
      </c>
      <c r="AA334" s="8">
        <v>0</v>
      </c>
      <c r="AB334" s="8">
        <v>0</v>
      </c>
      <c r="AC334" s="8">
        <v>0</v>
      </c>
      <c r="AD334" s="8">
        <v>2035.15</v>
      </c>
      <c r="AE334" s="8">
        <v>731.24</v>
      </c>
      <c r="AF334" s="8">
        <v>622.49</v>
      </c>
      <c r="AG334" s="8">
        <v>767.2</v>
      </c>
      <c r="AH334" s="8">
        <v>250.06</v>
      </c>
      <c r="AI334" s="8">
        <v>1462.12</v>
      </c>
      <c r="AJ334" s="8">
        <v>1122.47</v>
      </c>
      <c r="AK334" s="8">
        <v>2545.89</v>
      </c>
      <c r="AL334" s="8">
        <v>2313.63</v>
      </c>
      <c r="AM334" s="8">
        <v>666.05</v>
      </c>
      <c r="AN334" s="8">
        <v>1360.78</v>
      </c>
      <c r="AO334" s="8">
        <v>6553.91</v>
      </c>
      <c r="AP334" s="8">
        <v>236.58</v>
      </c>
      <c r="AQ334" s="8">
        <v>1723</v>
      </c>
      <c r="AR334" s="8">
        <v>1180.27</v>
      </c>
      <c r="AS334" s="8">
        <v>823.26</v>
      </c>
      <c r="AT334" s="8">
        <v>414.41</v>
      </c>
      <c r="AU334" s="8">
        <v>1.25</v>
      </c>
      <c r="AV334" s="8">
        <v>1.55</v>
      </c>
      <c r="AW334" s="8">
        <v>1.1399999999999999</v>
      </c>
      <c r="AX334" s="8">
        <v>2.8</v>
      </c>
      <c r="AY334" s="8">
        <v>0.23</v>
      </c>
      <c r="AZ334" s="8">
        <v>1.34</v>
      </c>
      <c r="BA334" s="8">
        <v>0.14000000000000001</v>
      </c>
      <c r="BB334" s="8">
        <v>6.29</v>
      </c>
      <c r="BC334" s="8">
        <v>7.0000000000000007E-2</v>
      </c>
      <c r="BD334" s="8">
        <v>1.94</v>
      </c>
      <c r="BE334" s="8">
        <v>0.82</v>
      </c>
      <c r="BF334" s="8">
        <v>0.62</v>
      </c>
      <c r="BG334" s="8">
        <v>0</v>
      </c>
      <c r="BH334" s="8">
        <v>0.21</v>
      </c>
      <c r="BI334" s="8">
        <v>0.57999999999999996</v>
      </c>
      <c r="BJ334" s="8">
        <v>34.82</v>
      </c>
      <c r="BK334" s="8">
        <v>0</v>
      </c>
      <c r="BL334" s="8">
        <v>0</v>
      </c>
      <c r="BM334" s="8">
        <v>13.68</v>
      </c>
      <c r="BN334" s="8">
        <v>0.28999999999999998</v>
      </c>
      <c r="BO334" s="8">
        <v>0.08</v>
      </c>
      <c r="BP334" s="8">
        <v>0</v>
      </c>
      <c r="BQ334" s="8">
        <v>0</v>
      </c>
      <c r="BR334" s="8">
        <v>0</v>
      </c>
      <c r="BS334" s="8">
        <v>466.27</v>
      </c>
      <c r="BT334" s="8" t="e">
        <f>$I$334/#REF!*100</f>
        <v>#REF!</v>
      </c>
      <c r="BU334" s="8">
        <v>141.75</v>
      </c>
      <c r="BW334" s="8">
        <v>0</v>
      </c>
      <c r="BX334" s="8">
        <v>0</v>
      </c>
      <c r="BY334" s="8">
        <v>0</v>
      </c>
      <c r="BZ334" s="8">
        <v>0</v>
      </c>
      <c r="CA334" s="8">
        <v>0</v>
      </c>
      <c r="CB334" s="8">
        <v>0</v>
      </c>
      <c r="CC334" s="8">
        <v>0</v>
      </c>
      <c r="CD334" s="8">
        <v>0</v>
      </c>
      <c r="CE334" s="8">
        <v>0</v>
      </c>
      <c r="CF334" s="8">
        <v>31</v>
      </c>
      <c r="CG334" s="8">
        <v>0.72</v>
      </c>
    </row>
    <row r="335" spans="1:85" x14ac:dyDescent="0.25">
      <c r="B335" s="23" t="s">
        <v>86</v>
      </c>
      <c r="D335" s="20"/>
      <c r="E335" s="20"/>
      <c r="F335" s="20"/>
      <c r="G335" s="20"/>
      <c r="H335" s="20"/>
      <c r="I335" s="20"/>
    </row>
    <row r="336" spans="1:85" x14ac:dyDescent="0.25">
      <c r="A336" s="5" t="str">
        <f>"-"</f>
        <v>-</v>
      </c>
      <c r="B336" s="10" t="s">
        <v>87</v>
      </c>
      <c r="C336" s="28" t="str">
        <f>"200"</f>
        <v>200</v>
      </c>
      <c r="D336" s="20">
        <v>1</v>
      </c>
      <c r="E336" s="20">
        <v>0</v>
      </c>
      <c r="F336" s="20">
        <v>0.2</v>
      </c>
      <c r="G336" s="20">
        <v>0</v>
      </c>
      <c r="H336" s="20">
        <v>20.2</v>
      </c>
      <c r="I336" s="20">
        <v>86.47999999999999</v>
      </c>
      <c r="J336" s="9">
        <v>0</v>
      </c>
      <c r="K336" s="9">
        <v>0</v>
      </c>
      <c r="L336" s="9">
        <v>0</v>
      </c>
      <c r="M336" s="9">
        <v>0</v>
      </c>
      <c r="N336" s="9">
        <v>19.8</v>
      </c>
      <c r="O336" s="9">
        <v>0.4</v>
      </c>
      <c r="P336" s="9">
        <v>0.4</v>
      </c>
      <c r="Q336" s="9">
        <v>0</v>
      </c>
      <c r="R336" s="9">
        <v>0</v>
      </c>
      <c r="S336" s="9">
        <v>1</v>
      </c>
      <c r="T336" s="9">
        <v>0.6</v>
      </c>
      <c r="U336" s="9">
        <v>52</v>
      </c>
      <c r="V336" s="9">
        <v>240</v>
      </c>
      <c r="W336" s="9">
        <v>0.02</v>
      </c>
      <c r="X336" s="9">
        <v>0.2</v>
      </c>
      <c r="Y336" s="9">
        <v>0.4</v>
      </c>
      <c r="Z336" s="9">
        <v>4</v>
      </c>
      <c r="AA336" s="5">
        <v>0.4</v>
      </c>
      <c r="AB336" s="5">
        <v>0</v>
      </c>
      <c r="AC336" s="5">
        <v>0</v>
      </c>
      <c r="AD336" s="5">
        <v>28</v>
      </c>
      <c r="AE336" s="5">
        <v>28</v>
      </c>
      <c r="AF336" s="5">
        <v>4</v>
      </c>
      <c r="AG336" s="5">
        <v>16</v>
      </c>
      <c r="AH336" s="5">
        <v>4</v>
      </c>
      <c r="AI336" s="5">
        <v>14</v>
      </c>
      <c r="AJ336" s="5">
        <v>26</v>
      </c>
      <c r="AK336" s="5">
        <v>16</v>
      </c>
      <c r="AL336" s="5">
        <v>116</v>
      </c>
      <c r="AM336" s="5">
        <v>10</v>
      </c>
      <c r="AN336" s="5">
        <v>22</v>
      </c>
      <c r="AO336" s="5">
        <v>64</v>
      </c>
      <c r="AP336" s="5">
        <v>340</v>
      </c>
      <c r="AQ336" s="5">
        <v>20</v>
      </c>
      <c r="AR336" s="5">
        <v>24</v>
      </c>
      <c r="AS336" s="5">
        <v>10</v>
      </c>
      <c r="AT336" s="5">
        <v>8</v>
      </c>
      <c r="AU336" s="5">
        <v>2.06</v>
      </c>
      <c r="AV336" s="5">
        <v>1.22</v>
      </c>
      <c r="AW336" s="5">
        <v>0.62</v>
      </c>
      <c r="AX336" s="5">
        <v>1.22</v>
      </c>
      <c r="AY336" s="5">
        <v>1.32</v>
      </c>
      <c r="AZ336" s="5">
        <v>9.2200000000000006</v>
      </c>
      <c r="BA336" s="5">
        <v>0.7</v>
      </c>
      <c r="BB336" s="5">
        <v>11.44</v>
      </c>
      <c r="BC336" s="5">
        <v>0.36</v>
      </c>
      <c r="BD336" s="5">
        <v>6.3</v>
      </c>
      <c r="BE336" s="5">
        <v>0.6</v>
      </c>
      <c r="BF336" s="5">
        <v>0</v>
      </c>
      <c r="BG336" s="5">
        <v>0</v>
      </c>
      <c r="BH336" s="5">
        <v>0</v>
      </c>
      <c r="BI336" s="5">
        <v>1.64</v>
      </c>
      <c r="BJ336" s="5">
        <v>14.04</v>
      </c>
      <c r="BK336" s="5">
        <v>0.14000000000000001</v>
      </c>
      <c r="BL336" s="5">
        <v>0</v>
      </c>
      <c r="BM336" s="5">
        <v>1.26</v>
      </c>
      <c r="BN336" s="5">
        <v>0.54</v>
      </c>
      <c r="BO336" s="5">
        <v>1.02</v>
      </c>
      <c r="BP336" s="5">
        <v>0</v>
      </c>
      <c r="BQ336" s="5">
        <v>0</v>
      </c>
      <c r="BR336" s="5">
        <v>0</v>
      </c>
      <c r="BS336" s="5">
        <v>176.2</v>
      </c>
      <c r="BU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</row>
    <row r="337" spans="1:85" s="8" customFormat="1" x14ac:dyDescent="0.25">
      <c r="B337" s="15" t="s">
        <v>88</v>
      </c>
      <c r="C337" s="25" t="str">
        <f>C336</f>
        <v>200</v>
      </c>
      <c r="D337" s="21">
        <v>1</v>
      </c>
      <c r="E337" s="21">
        <v>0</v>
      </c>
      <c r="F337" s="21">
        <v>0.2</v>
      </c>
      <c r="G337" s="21">
        <v>0</v>
      </c>
      <c r="H337" s="21">
        <v>20.2</v>
      </c>
      <c r="I337" s="21">
        <v>86.48</v>
      </c>
      <c r="J337" s="22">
        <v>0</v>
      </c>
      <c r="K337" s="22">
        <v>0</v>
      </c>
      <c r="L337" s="22">
        <v>0</v>
      </c>
      <c r="M337" s="22">
        <v>0</v>
      </c>
      <c r="N337" s="22">
        <v>19.8</v>
      </c>
      <c r="O337" s="22">
        <v>0.4</v>
      </c>
      <c r="P337" s="22">
        <v>0.4</v>
      </c>
      <c r="Q337" s="22">
        <v>0</v>
      </c>
      <c r="R337" s="22">
        <v>0</v>
      </c>
      <c r="S337" s="22">
        <v>1</v>
      </c>
      <c r="T337" s="22">
        <v>0.6</v>
      </c>
      <c r="U337" s="22">
        <v>52</v>
      </c>
      <c r="V337" s="22">
        <v>240</v>
      </c>
      <c r="W337" s="22">
        <v>0.02</v>
      </c>
      <c r="X337" s="22">
        <v>0.2</v>
      </c>
      <c r="Y337" s="22">
        <v>0.4</v>
      </c>
      <c r="Z337" s="22">
        <v>4</v>
      </c>
      <c r="AA337" s="8">
        <v>0.4</v>
      </c>
      <c r="AB337" s="8">
        <v>0</v>
      </c>
      <c r="AC337" s="8">
        <v>0</v>
      </c>
      <c r="AD337" s="8">
        <v>28</v>
      </c>
      <c r="AE337" s="8">
        <v>28</v>
      </c>
      <c r="AF337" s="8">
        <v>4</v>
      </c>
      <c r="AG337" s="8">
        <v>16</v>
      </c>
      <c r="AH337" s="8">
        <v>4</v>
      </c>
      <c r="AI337" s="8">
        <v>14</v>
      </c>
      <c r="AJ337" s="8">
        <v>26</v>
      </c>
      <c r="AK337" s="8">
        <v>16</v>
      </c>
      <c r="AL337" s="8">
        <v>116</v>
      </c>
      <c r="AM337" s="8">
        <v>10</v>
      </c>
      <c r="AN337" s="8">
        <v>22</v>
      </c>
      <c r="AO337" s="8">
        <v>64</v>
      </c>
      <c r="AP337" s="8">
        <v>340</v>
      </c>
      <c r="AQ337" s="8">
        <v>20</v>
      </c>
      <c r="AR337" s="8">
        <v>24</v>
      </c>
      <c r="AS337" s="8">
        <v>10</v>
      </c>
      <c r="AT337" s="8">
        <v>8</v>
      </c>
      <c r="AU337" s="8">
        <v>2.06</v>
      </c>
      <c r="AV337" s="8">
        <v>1.22</v>
      </c>
      <c r="AW337" s="8">
        <v>0.62</v>
      </c>
      <c r="AX337" s="8">
        <v>1.22</v>
      </c>
      <c r="AY337" s="8">
        <v>1.32</v>
      </c>
      <c r="AZ337" s="8">
        <v>9.2200000000000006</v>
      </c>
      <c r="BA337" s="8">
        <v>0.7</v>
      </c>
      <c r="BB337" s="8">
        <v>11.44</v>
      </c>
      <c r="BC337" s="8">
        <v>0.36</v>
      </c>
      <c r="BD337" s="8">
        <v>6.3</v>
      </c>
      <c r="BE337" s="8">
        <v>0.6</v>
      </c>
      <c r="BF337" s="8">
        <v>0</v>
      </c>
      <c r="BG337" s="8">
        <v>0</v>
      </c>
      <c r="BH337" s="8">
        <v>0</v>
      </c>
      <c r="BI337" s="8">
        <v>1.64</v>
      </c>
      <c r="BJ337" s="8">
        <v>14.04</v>
      </c>
      <c r="BK337" s="8">
        <v>0.14000000000000001</v>
      </c>
      <c r="BL337" s="8">
        <v>0</v>
      </c>
      <c r="BM337" s="8">
        <v>1.26</v>
      </c>
      <c r="BN337" s="8">
        <v>0.54</v>
      </c>
      <c r="BO337" s="8">
        <v>1.02</v>
      </c>
      <c r="BP337" s="8">
        <v>0</v>
      </c>
      <c r="BQ337" s="8">
        <v>0</v>
      </c>
      <c r="BR337" s="8">
        <v>0</v>
      </c>
      <c r="BS337" s="8">
        <v>176.2</v>
      </c>
      <c r="BT337" s="8" t="e">
        <f>$I$337/#REF!*100</f>
        <v>#REF!</v>
      </c>
      <c r="BU337" s="8">
        <v>0</v>
      </c>
      <c r="BW337" s="8">
        <v>0</v>
      </c>
      <c r="BX337" s="8">
        <v>0</v>
      </c>
      <c r="BY337" s="8">
        <v>0</v>
      </c>
      <c r="BZ337" s="8">
        <v>0</v>
      </c>
      <c r="CA337" s="8">
        <v>0</v>
      </c>
      <c r="CB337" s="8">
        <v>0</v>
      </c>
      <c r="CC337" s="8">
        <v>0</v>
      </c>
      <c r="CD337" s="8">
        <v>0</v>
      </c>
      <c r="CE337" s="8">
        <v>0</v>
      </c>
      <c r="CF337" s="8">
        <v>0</v>
      </c>
      <c r="CG337" s="8">
        <v>0</v>
      </c>
    </row>
    <row r="338" spans="1:85" x14ac:dyDescent="0.25">
      <c r="B338" s="23" t="s">
        <v>89</v>
      </c>
      <c r="D338" s="20"/>
      <c r="E338" s="20"/>
      <c r="F338" s="20"/>
      <c r="G338" s="20"/>
      <c r="H338" s="20"/>
      <c r="I338" s="20"/>
    </row>
    <row r="339" spans="1:85" x14ac:dyDescent="0.25">
      <c r="A339" s="5" t="str">
        <f>"33/1"</f>
        <v>33/1</v>
      </c>
      <c r="B339" s="10" t="s">
        <v>176</v>
      </c>
      <c r="C339" s="28" t="str">
        <f>"80"</f>
        <v>80</v>
      </c>
      <c r="D339" s="20">
        <v>1.06</v>
      </c>
      <c r="E339" s="20">
        <v>0</v>
      </c>
      <c r="F339" s="20">
        <v>3.97</v>
      </c>
      <c r="G339" s="20">
        <v>3.97</v>
      </c>
      <c r="H339" s="20">
        <v>15.87</v>
      </c>
      <c r="I339" s="20">
        <v>104.27805247999999</v>
      </c>
      <c r="J339" s="9">
        <v>0.5</v>
      </c>
      <c r="K339" s="9">
        <v>3.86</v>
      </c>
      <c r="L339" s="9">
        <v>0.5</v>
      </c>
      <c r="M339" s="9">
        <v>0</v>
      </c>
      <c r="N339" s="9">
        <v>15.82</v>
      </c>
      <c r="O339" s="9">
        <v>0.05</v>
      </c>
      <c r="P339" s="9">
        <v>1.71</v>
      </c>
      <c r="Q339" s="9">
        <v>0</v>
      </c>
      <c r="R339" s="9">
        <v>0</v>
      </c>
      <c r="S339" s="9">
        <v>0.18</v>
      </c>
      <c r="T339" s="9">
        <v>0.95</v>
      </c>
      <c r="U339" s="9">
        <v>20.34</v>
      </c>
      <c r="V339" s="9">
        <v>142.81</v>
      </c>
      <c r="W339" s="9">
        <v>0.02</v>
      </c>
      <c r="X339" s="9">
        <v>0.09</v>
      </c>
      <c r="Y339" s="9">
        <v>0.27</v>
      </c>
      <c r="Z339" s="9">
        <v>1.19</v>
      </c>
      <c r="AA339" s="5">
        <v>0</v>
      </c>
      <c r="AB339" s="5">
        <v>0</v>
      </c>
      <c r="AC339" s="5">
        <v>0</v>
      </c>
      <c r="AD339" s="5">
        <v>48.63</v>
      </c>
      <c r="AE339" s="5">
        <v>61.64</v>
      </c>
      <c r="AF339" s="5">
        <v>13.56</v>
      </c>
      <c r="AG339" s="5">
        <v>37.53</v>
      </c>
      <c r="AH339" s="5">
        <v>10.65</v>
      </c>
      <c r="AI339" s="5">
        <v>32.369999999999997</v>
      </c>
      <c r="AJ339" s="5">
        <v>30.33</v>
      </c>
      <c r="AK339" s="5">
        <v>49.44</v>
      </c>
      <c r="AL339" s="5">
        <v>212.12</v>
      </c>
      <c r="AM339" s="5">
        <v>12</v>
      </c>
      <c r="AN339" s="5">
        <v>27.39</v>
      </c>
      <c r="AO339" s="5">
        <v>184.18</v>
      </c>
      <c r="AP339" s="5">
        <v>36.31</v>
      </c>
      <c r="AQ339" s="5">
        <v>32.56</v>
      </c>
      <c r="AR339" s="5">
        <v>42.44</v>
      </c>
      <c r="AS339" s="5">
        <v>34.57</v>
      </c>
      <c r="AT339" s="5">
        <v>10.29</v>
      </c>
      <c r="AU339" s="5">
        <v>0.11</v>
      </c>
      <c r="AV339" s="5">
        <v>0.05</v>
      </c>
      <c r="AW339" s="5">
        <v>0.54</v>
      </c>
      <c r="AX339" s="5">
        <v>0.48</v>
      </c>
      <c r="AY339" s="5">
        <v>0.09</v>
      </c>
      <c r="AZ339" s="5">
        <v>0.37</v>
      </c>
      <c r="BA339" s="5">
        <v>0</v>
      </c>
      <c r="BB339" s="5">
        <v>2.12</v>
      </c>
      <c r="BC339" s="5">
        <v>0</v>
      </c>
      <c r="BD339" s="5">
        <v>1.07</v>
      </c>
      <c r="BE339" s="5">
        <v>0.18</v>
      </c>
      <c r="BF339" s="5">
        <v>0.03</v>
      </c>
      <c r="BG339" s="5">
        <v>0</v>
      </c>
      <c r="BH339" s="5">
        <v>0</v>
      </c>
      <c r="BI339" s="5">
        <v>0.13</v>
      </c>
      <c r="BJ339" s="5">
        <v>6.22</v>
      </c>
      <c r="BK339" s="5">
        <v>0.02</v>
      </c>
      <c r="BL339" s="5">
        <v>0</v>
      </c>
      <c r="BM339" s="5">
        <v>6.03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54.58</v>
      </c>
      <c r="BU339" s="5">
        <v>0.84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4</v>
      </c>
      <c r="CG339" s="5">
        <v>0</v>
      </c>
    </row>
    <row r="340" spans="1:85" x14ac:dyDescent="0.25">
      <c r="A340" s="5" t="str">
        <f>"11/2"</f>
        <v>11/2</v>
      </c>
      <c r="B340" s="10" t="s">
        <v>129</v>
      </c>
      <c r="C340" s="28" t="str">
        <f>"250"</f>
        <v>250</v>
      </c>
      <c r="D340" s="20">
        <v>2.36</v>
      </c>
      <c r="E340" s="20">
        <v>0.26</v>
      </c>
      <c r="F340" s="20">
        <v>6.04</v>
      </c>
      <c r="G340" s="20">
        <v>5.36</v>
      </c>
      <c r="H340" s="20">
        <v>13.91</v>
      </c>
      <c r="I340" s="20">
        <v>124.90581499999998</v>
      </c>
      <c r="J340" s="9">
        <v>1.6</v>
      </c>
      <c r="K340" s="9">
        <v>3.25</v>
      </c>
      <c r="L340" s="9">
        <v>0.9</v>
      </c>
      <c r="M340" s="9">
        <v>0</v>
      </c>
      <c r="N340" s="9">
        <v>3.62</v>
      </c>
      <c r="O340" s="9">
        <v>10.3</v>
      </c>
      <c r="P340" s="9">
        <v>1.92</v>
      </c>
      <c r="Q340" s="9">
        <v>0</v>
      </c>
      <c r="R340" s="9">
        <v>0</v>
      </c>
      <c r="S340" s="9">
        <v>0.45</v>
      </c>
      <c r="T340" s="9">
        <v>3.05</v>
      </c>
      <c r="U340" s="9">
        <v>661.56</v>
      </c>
      <c r="V340" s="9">
        <v>489.6</v>
      </c>
      <c r="W340" s="9">
        <v>7.0000000000000007E-2</v>
      </c>
      <c r="X340" s="9">
        <v>1.01</v>
      </c>
      <c r="Y340" s="9">
        <v>1.78</v>
      </c>
      <c r="Z340" s="9">
        <v>10.52</v>
      </c>
      <c r="AA340" s="5">
        <v>0</v>
      </c>
      <c r="AB340" s="5">
        <v>0</v>
      </c>
      <c r="AC340" s="5">
        <v>0</v>
      </c>
      <c r="AD340" s="5">
        <v>51.59</v>
      </c>
      <c r="AE340" s="5">
        <v>57.51</v>
      </c>
      <c r="AF340" s="5">
        <v>12.06</v>
      </c>
      <c r="AG340" s="5">
        <v>39.76</v>
      </c>
      <c r="AH340" s="5">
        <v>16.760000000000002</v>
      </c>
      <c r="AI340" s="5">
        <v>42.43</v>
      </c>
      <c r="AJ340" s="5">
        <v>58.91</v>
      </c>
      <c r="AK340" s="5">
        <v>132.74</v>
      </c>
      <c r="AL340" s="5">
        <v>95.06</v>
      </c>
      <c r="AM340" s="5">
        <v>16.53</v>
      </c>
      <c r="AN340" s="5">
        <v>40.6</v>
      </c>
      <c r="AO340" s="5">
        <v>229.28</v>
      </c>
      <c r="AP340" s="5">
        <v>2</v>
      </c>
      <c r="AQ340" s="5">
        <v>35.18</v>
      </c>
      <c r="AR340" s="5">
        <v>33.369999999999997</v>
      </c>
      <c r="AS340" s="5">
        <v>32.299999999999997</v>
      </c>
      <c r="AT340" s="5">
        <v>14.1</v>
      </c>
      <c r="AU340" s="5">
        <v>0.01</v>
      </c>
      <c r="AV340" s="5">
        <v>0.01</v>
      </c>
      <c r="AW340" s="5">
        <v>0</v>
      </c>
      <c r="AX340" s="5">
        <v>0.01</v>
      </c>
      <c r="AY340" s="5">
        <v>0.01</v>
      </c>
      <c r="AZ340" s="5">
        <v>0.05</v>
      </c>
      <c r="BA340" s="5">
        <v>0</v>
      </c>
      <c r="BB340" s="5">
        <v>0.38</v>
      </c>
      <c r="BC340" s="5">
        <v>0</v>
      </c>
      <c r="BD340" s="5">
        <v>0.23</v>
      </c>
      <c r="BE340" s="5">
        <v>0.02</v>
      </c>
      <c r="BF340" s="5">
        <v>0.03</v>
      </c>
      <c r="BG340" s="5">
        <v>0</v>
      </c>
      <c r="BH340" s="5">
        <v>0</v>
      </c>
      <c r="BI340" s="5">
        <v>0.01</v>
      </c>
      <c r="BJ340" s="5">
        <v>1.23</v>
      </c>
      <c r="BK340" s="5">
        <v>0</v>
      </c>
      <c r="BL340" s="5">
        <v>0</v>
      </c>
      <c r="BM340" s="5">
        <v>3.03</v>
      </c>
      <c r="BN340" s="5">
        <v>0</v>
      </c>
      <c r="BO340" s="5">
        <v>0.01</v>
      </c>
      <c r="BP340" s="5">
        <v>0</v>
      </c>
      <c r="BQ340" s="5">
        <v>0</v>
      </c>
      <c r="BR340" s="5">
        <v>0</v>
      </c>
      <c r="BS340" s="5">
        <v>290.99</v>
      </c>
      <c r="BU340" s="5">
        <v>169.67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1.25</v>
      </c>
    </row>
    <row r="341" spans="1:85" x14ac:dyDescent="0.25">
      <c r="A341" s="5" t="str">
        <f>"9/7"</f>
        <v>9/7</v>
      </c>
      <c r="B341" s="10" t="s">
        <v>206</v>
      </c>
      <c r="C341" s="28" t="str">
        <f>"90"</f>
        <v>90</v>
      </c>
      <c r="D341" s="20">
        <v>15.29</v>
      </c>
      <c r="E341" s="20">
        <v>14.32</v>
      </c>
      <c r="F341" s="20">
        <v>5.27</v>
      </c>
      <c r="G341" s="20">
        <v>0.11</v>
      </c>
      <c r="H341" s="20">
        <v>7.19</v>
      </c>
      <c r="I341" s="20">
        <v>138.03727499999999</v>
      </c>
      <c r="J341" s="9">
        <v>1.3</v>
      </c>
      <c r="K341" s="9">
        <v>0</v>
      </c>
      <c r="L341" s="9">
        <v>0.74</v>
      </c>
      <c r="M341" s="9">
        <v>0</v>
      </c>
      <c r="N341" s="9">
        <v>1.03</v>
      </c>
      <c r="O341" s="9">
        <v>6.16</v>
      </c>
      <c r="P341" s="9">
        <v>0.03</v>
      </c>
      <c r="Q341" s="9">
        <v>0</v>
      </c>
      <c r="R341" s="9">
        <v>0</v>
      </c>
      <c r="S341" s="9">
        <v>0.06</v>
      </c>
      <c r="T341" s="9">
        <v>1.8</v>
      </c>
      <c r="U341" s="9">
        <v>236.81</v>
      </c>
      <c r="V341" s="9">
        <v>208.71</v>
      </c>
      <c r="W341" s="9">
        <v>0.16</v>
      </c>
      <c r="X341" s="9">
        <v>3.15</v>
      </c>
      <c r="Y341" s="9">
        <v>6.23</v>
      </c>
      <c r="Z341" s="9">
        <v>0.84</v>
      </c>
      <c r="AA341" s="5">
        <v>0</v>
      </c>
      <c r="AB341" s="5">
        <v>0</v>
      </c>
      <c r="AC341" s="5">
        <v>0</v>
      </c>
      <c r="AD341" s="5">
        <v>132.87</v>
      </c>
      <c r="AE341" s="5">
        <v>73.209999999999994</v>
      </c>
      <c r="AF341" s="5">
        <v>37.42</v>
      </c>
      <c r="AG341" s="5">
        <v>62.14</v>
      </c>
      <c r="AH341" s="5">
        <v>22.07</v>
      </c>
      <c r="AI341" s="5">
        <v>88.23</v>
      </c>
      <c r="AJ341" s="5">
        <v>71.099999999999994</v>
      </c>
      <c r="AK341" s="5">
        <v>88.27</v>
      </c>
      <c r="AL341" s="5">
        <v>104.07</v>
      </c>
      <c r="AM341" s="5">
        <v>38.200000000000003</v>
      </c>
      <c r="AN341" s="5">
        <v>57.69</v>
      </c>
      <c r="AO341" s="5">
        <v>390.92</v>
      </c>
      <c r="AP341" s="5">
        <v>36.28</v>
      </c>
      <c r="AQ341" s="5">
        <v>117.66</v>
      </c>
      <c r="AR341" s="5">
        <v>91.59</v>
      </c>
      <c r="AS341" s="5">
        <v>53.29</v>
      </c>
      <c r="AT341" s="5">
        <v>37.74</v>
      </c>
      <c r="AU341" s="5">
        <v>0.01</v>
      </c>
      <c r="AV341" s="5">
        <v>0</v>
      </c>
      <c r="AW341" s="5">
        <v>0</v>
      </c>
      <c r="AX341" s="5">
        <v>0</v>
      </c>
      <c r="AY341" s="5">
        <v>0</v>
      </c>
      <c r="AZ341" s="5">
        <v>0.02</v>
      </c>
      <c r="BA341" s="5">
        <v>0.03</v>
      </c>
      <c r="BB341" s="5">
        <v>0.04</v>
      </c>
      <c r="BC341" s="5">
        <v>0.01</v>
      </c>
      <c r="BD341" s="5">
        <v>0.02</v>
      </c>
      <c r="BE341" s="5">
        <v>0</v>
      </c>
      <c r="BF341" s="5">
        <v>0</v>
      </c>
      <c r="BG341" s="5">
        <v>0</v>
      </c>
      <c r="BH341" s="5">
        <v>0</v>
      </c>
      <c r="BI341" s="5">
        <v>0.01</v>
      </c>
      <c r="BJ341" s="5">
        <v>0.05</v>
      </c>
      <c r="BK341" s="5">
        <v>0</v>
      </c>
      <c r="BL341" s="5">
        <v>0</v>
      </c>
      <c r="BM341" s="5">
        <v>0.05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73.819999999999993</v>
      </c>
      <c r="BU341" s="5">
        <v>38.78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0.56999999999999995</v>
      </c>
    </row>
    <row r="342" spans="1:85" x14ac:dyDescent="0.25">
      <c r="A342" s="5" t="str">
        <f>"60/3"</f>
        <v>60/3</v>
      </c>
      <c r="B342" s="10" t="s">
        <v>92</v>
      </c>
      <c r="C342" s="28" t="str">
        <f>"150"</f>
        <v>150</v>
      </c>
      <c r="D342" s="20">
        <v>8.6300000000000008</v>
      </c>
      <c r="E342" s="20">
        <v>0</v>
      </c>
      <c r="F342" s="20">
        <v>2.2599999999999998</v>
      </c>
      <c r="G342" s="20">
        <v>2.2599999999999998</v>
      </c>
      <c r="H342" s="20">
        <v>37.74</v>
      </c>
      <c r="I342" s="20">
        <v>224.32416496874998</v>
      </c>
      <c r="J342" s="9">
        <v>0.42</v>
      </c>
      <c r="K342" s="9">
        <v>0</v>
      </c>
      <c r="L342" s="9">
        <v>0.42</v>
      </c>
      <c r="M342" s="9">
        <v>0</v>
      </c>
      <c r="N342" s="9">
        <v>0.96</v>
      </c>
      <c r="O342" s="9">
        <v>36.78</v>
      </c>
      <c r="P342" s="9">
        <v>7.5</v>
      </c>
      <c r="Q342" s="9">
        <v>0</v>
      </c>
      <c r="R342" s="9">
        <v>0</v>
      </c>
      <c r="S342" s="9">
        <v>0</v>
      </c>
      <c r="T342" s="9">
        <v>3.15</v>
      </c>
      <c r="U342" s="9">
        <v>0</v>
      </c>
      <c r="V342" s="9">
        <v>263.10000000000002</v>
      </c>
      <c r="W342" s="9">
        <v>0.13</v>
      </c>
      <c r="X342" s="9">
        <v>2.5</v>
      </c>
      <c r="Y342" s="9">
        <v>5.03</v>
      </c>
      <c r="Z342" s="9">
        <v>0</v>
      </c>
      <c r="AA342" s="5">
        <v>0</v>
      </c>
      <c r="AB342" s="5">
        <v>0</v>
      </c>
      <c r="AC342" s="5">
        <v>0</v>
      </c>
      <c r="AD342" s="5">
        <v>510.27</v>
      </c>
      <c r="AE342" s="5">
        <v>363.01</v>
      </c>
      <c r="AF342" s="5">
        <v>219.18</v>
      </c>
      <c r="AG342" s="5">
        <v>273.97000000000003</v>
      </c>
      <c r="AH342" s="5">
        <v>123.29</v>
      </c>
      <c r="AI342" s="5">
        <v>405.48</v>
      </c>
      <c r="AJ342" s="5">
        <v>397.26</v>
      </c>
      <c r="AK342" s="5">
        <v>767.12</v>
      </c>
      <c r="AL342" s="5">
        <v>754.79</v>
      </c>
      <c r="AM342" s="5">
        <v>205.48</v>
      </c>
      <c r="AN342" s="5">
        <v>493.15</v>
      </c>
      <c r="AO342" s="5">
        <v>1547.94</v>
      </c>
      <c r="AP342" s="5">
        <v>0</v>
      </c>
      <c r="AQ342" s="5">
        <v>342.46</v>
      </c>
      <c r="AR342" s="5">
        <v>415.07</v>
      </c>
      <c r="AS342" s="5">
        <v>294.52</v>
      </c>
      <c r="AT342" s="5">
        <v>226.03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0.01</v>
      </c>
      <c r="BA342" s="5">
        <v>0</v>
      </c>
      <c r="BB342" s="5">
        <v>0.36</v>
      </c>
      <c r="BC342" s="5">
        <v>0</v>
      </c>
      <c r="BD342" s="5">
        <v>0.03</v>
      </c>
      <c r="BE342" s="5">
        <v>0.01</v>
      </c>
      <c r="BF342" s="5">
        <v>0</v>
      </c>
      <c r="BG342" s="5">
        <v>0</v>
      </c>
      <c r="BH342" s="5">
        <v>0</v>
      </c>
      <c r="BI342" s="5">
        <v>0.01</v>
      </c>
      <c r="BJ342" s="5">
        <v>0.73</v>
      </c>
      <c r="BK342" s="5">
        <v>0.01</v>
      </c>
      <c r="BL342" s="5">
        <v>0</v>
      </c>
      <c r="BM342" s="5">
        <v>0.72</v>
      </c>
      <c r="BN342" s="5">
        <v>7.0000000000000007E-2</v>
      </c>
      <c r="BO342" s="5">
        <v>0</v>
      </c>
      <c r="BP342" s="5">
        <v>0</v>
      </c>
      <c r="BQ342" s="5">
        <v>0</v>
      </c>
      <c r="BR342" s="5">
        <v>0</v>
      </c>
      <c r="BS342" s="5">
        <v>9.7899999999999991</v>
      </c>
      <c r="BU342" s="5">
        <v>1.05</v>
      </c>
      <c r="BW342" s="5">
        <v>0</v>
      </c>
      <c r="BX342" s="5">
        <v>0</v>
      </c>
      <c r="BY342" s="5">
        <v>0</v>
      </c>
      <c r="BZ342" s="5">
        <v>0</v>
      </c>
      <c r="CA342" s="5">
        <v>0</v>
      </c>
      <c r="CB342" s="5">
        <v>0</v>
      </c>
      <c r="CC342" s="5">
        <v>0</v>
      </c>
      <c r="CD342" s="5">
        <v>0</v>
      </c>
      <c r="CE342" s="5">
        <v>0</v>
      </c>
      <c r="CF342" s="5">
        <v>0</v>
      </c>
      <c r="CG342" s="5">
        <v>1.97</v>
      </c>
    </row>
    <row r="343" spans="1:85" x14ac:dyDescent="0.25">
      <c r="A343" s="5" t="str">
        <f>"-"</f>
        <v>-</v>
      </c>
      <c r="B343" s="10" t="s">
        <v>93</v>
      </c>
      <c r="C343" s="28" t="str">
        <f>"80"</f>
        <v>80</v>
      </c>
      <c r="D343" s="20">
        <v>5.28</v>
      </c>
      <c r="E343" s="20">
        <v>0</v>
      </c>
      <c r="F343" s="20">
        <v>0.96</v>
      </c>
      <c r="G343" s="20">
        <v>0.96</v>
      </c>
      <c r="H343" s="20">
        <v>26.72</v>
      </c>
      <c r="I343" s="20">
        <v>154.70400000000001</v>
      </c>
      <c r="J343" s="9">
        <v>0.16</v>
      </c>
      <c r="K343" s="9">
        <v>0</v>
      </c>
      <c r="L343" s="9">
        <v>0</v>
      </c>
      <c r="M343" s="9">
        <v>0</v>
      </c>
      <c r="N343" s="9">
        <v>0.96</v>
      </c>
      <c r="O343" s="9">
        <v>25.76</v>
      </c>
      <c r="P343" s="9">
        <v>6.64</v>
      </c>
      <c r="Q343" s="9">
        <v>0</v>
      </c>
      <c r="R343" s="9">
        <v>0</v>
      </c>
      <c r="S343" s="9">
        <v>0.8</v>
      </c>
      <c r="T343" s="9">
        <v>2</v>
      </c>
      <c r="U343" s="9">
        <v>488</v>
      </c>
      <c r="V343" s="9">
        <v>196</v>
      </c>
      <c r="W343" s="9">
        <v>0.06</v>
      </c>
      <c r="X343" s="9">
        <v>0.56000000000000005</v>
      </c>
      <c r="Y343" s="9">
        <v>1.6</v>
      </c>
      <c r="Z343" s="9">
        <v>0</v>
      </c>
      <c r="AA343" s="5">
        <v>0</v>
      </c>
      <c r="AB343" s="5">
        <v>0</v>
      </c>
      <c r="AC343" s="5">
        <v>0</v>
      </c>
      <c r="AD343" s="5">
        <v>341.6</v>
      </c>
      <c r="AE343" s="5">
        <v>178.4</v>
      </c>
      <c r="AF343" s="5">
        <v>74.400000000000006</v>
      </c>
      <c r="AG343" s="5">
        <v>158.4</v>
      </c>
      <c r="AH343" s="5">
        <v>64</v>
      </c>
      <c r="AI343" s="5">
        <v>296.8</v>
      </c>
      <c r="AJ343" s="5">
        <v>237.6</v>
      </c>
      <c r="AK343" s="5">
        <v>232.8</v>
      </c>
      <c r="AL343" s="5">
        <v>371.2</v>
      </c>
      <c r="AM343" s="5">
        <v>99.2</v>
      </c>
      <c r="AN343" s="5">
        <v>248</v>
      </c>
      <c r="AO343" s="5">
        <v>1223.2</v>
      </c>
      <c r="AP343" s="5">
        <v>0</v>
      </c>
      <c r="AQ343" s="5">
        <v>420.8</v>
      </c>
      <c r="AR343" s="5">
        <v>232.8</v>
      </c>
      <c r="AS343" s="5">
        <v>144</v>
      </c>
      <c r="AT343" s="5">
        <v>104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0.11</v>
      </c>
      <c r="BC343" s="5">
        <v>0</v>
      </c>
      <c r="BD343" s="5">
        <v>0.01</v>
      </c>
      <c r="BE343" s="5">
        <v>0.02</v>
      </c>
      <c r="BF343" s="5">
        <v>0</v>
      </c>
      <c r="BG343" s="5">
        <v>0</v>
      </c>
      <c r="BH343" s="5">
        <v>0</v>
      </c>
      <c r="BI343" s="5">
        <v>0.01</v>
      </c>
      <c r="BJ343" s="5">
        <v>0.09</v>
      </c>
      <c r="BK343" s="5">
        <v>0</v>
      </c>
      <c r="BL343" s="5">
        <v>0</v>
      </c>
      <c r="BM343" s="5">
        <v>0.38</v>
      </c>
      <c r="BN343" s="5">
        <v>0.06</v>
      </c>
      <c r="BO343" s="5">
        <v>0</v>
      </c>
      <c r="BP343" s="5">
        <v>0</v>
      </c>
      <c r="BQ343" s="5">
        <v>0</v>
      </c>
      <c r="BR343" s="5">
        <v>0</v>
      </c>
      <c r="BS343" s="5">
        <v>37.6</v>
      </c>
      <c r="BU343" s="5">
        <v>0.67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</row>
    <row r="344" spans="1:85" x14ac:dyDescent="0.25">
      <c r="A344" s="5" t="str">
        <f>"20/10"</f>
        <v>20/10</v>
      </c>
      <c r="B344" s="10" t="s">
        <v>131</v>
      </c>
      <c r="C344" s="28" t="str">
        <f>"200"</f>
        <v>200</v>
      </c>
      <c r="D344" s="20">
        <v>0.68</v>
      </c>
      <c r="E344" s="20">
        <v>0</v>
      </c>
      <c r="F344" s="20">
        <v>0.28000000000000003</v>
      </c>
      <c r="G344" s="20">
        <v>0.28000000000000003</v>
      </c>
      <c r="H344" s="20">
        <v>29.62</v>
      </c>
      <c r="I344" s="20">
        <v>130.44800000000001</v>
      </c>
      <c r="J344" s="9">
        <v>0.04</v>
      </c>
      <c r="K344" s="9">
        <v>0</v>
      </c>
      <c r="L344" s="9">
        <v>0.04</v>
      </c>
      <c r="M344" s="9">
        <v>0</v>
      </c>
      <c r="N344" s="9">
        <v>28.38</v>
      </c>
      <c r="O344" s="9">
        <v>1.24</v>
      </c>
      <c r="P344" s="9">
        <v>4.6399999999999997</v>
      </c>
      <c r="Q344" s="9">
        <v>0</v>
      </c>
      <c r="R344" s="9">
        <v>0</v>
      </c>
      <c r="S344" s="9">
        <v>1</v>
      </c>
      <c r="T344" s="9">
        <v>0.96</v>
      </c>
      <c r="U344" s="9">
        <v>0</v>
      </c>
      <c r="V344" s="9">
        <v>10.6</v>
      </c>
      <c r="W344" s="9">
        <v>0.06</v>
      </c>
      <c r="X344" s="9">
        <v>0.24</v>
      </c>
      <c r="Y344" s="9">
        <v>0.28000000000000003</v>
      </c>
      <c r="Z344" s="9">
        <v>200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2.82</v>
      </c>
      <c r="BU344" s="5">
        <v>163.33000000000001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20</v>
      </c>
      <c r="CG344" s="5">
        <v>0</v>
      </c>
    </row>
    <row r="345" spans="1:85" s="8" customFormat="1" x14ac:dyDescent="0.25">
      <c r="B345" s="15" t="s">
        <v>95</v>
      </c>
      <c r="C345" s="25">
        <f>C344+C343+C342+C341+C340+C339</f>
        <v>850</v>
      </c>
      <c r="D345" s="21">
        <v>33.31</v>
      </c>
      <c r="E345" s="21">
        <v>14.58</v>
      </c>
      <c r="F345" s="21">
        <v>18.78</v>
      </c>
      <c r="G345" s="21">
        <v>12.94</v>
      </c>
      <c r="H345" s="21">
        <v>131.06</v>
      </c>
      <c r="I345" s="21">
        <v>876.7</v>
      </c>
      <c r="J345" s="22">
        <v>4.0199999999999996</v>
      </c>
      <c r="K345" s="22">
        <v>7.11</v>
      </c>
      <c r="L345" s="22">
        <v>2.6</v>
      </c>
      <c r="M345" s="22">
        <v>0</v>
      </c>
      <c r="N345" s="22">
        <v>50.77</v>
      </c>
      <c r="O345" s="22">
        <v>80.290000000000006</v>
      </c>
      <c r="P345" s="22">
        <v>22.44</v>
      </c>
      <c r="Q345" s="22">
        <v>0</v>
      </c>
      <c r="R345" s="22">
        <v>0</v>
      </c>
      <c r="S345" s="22">
        <v>2.48</v>
      </c>
      <c r="T345" s="22">
        <v>11.91</v>
      </c>
      <c r="U345" s="22">
        <v>1406.71</v>
      </c>
      <c r="V345" s="22">
        <v>1310.83</v>
      </c>
      <c r="W345" s="22">
        <v>0.5</v>
      </c>
      <c r="X345" s="22">
        <v>7.54</v>
      </c>
      <c r="Y345" s="22">
        <v>15.19</v>
      </c>
      <c r="Z345" s="22">
        <v>212.55</v>
      </c>
      <c r="AA345" s="8">
        <v>0</v>
      </c>
      <c r="AB345" s="8">
        <v>0</v>
      </c>
      <c r="AC345" s="8">
        <v>0</v>
      </c>
      <c r="AD345" s="8">
        <v>1084.95</v>
      </c>
      <c r="AE345" s="8">
        <v>733.77</v>
      </c>
      <c r="AF345" s="8">
        <v>356.61</v>
      </c>
      <c r="AG345" s="8">
        <v>571.79999999999995</v>
      </c>
      <c r="AH345" s="8">
        <v>236.77</v>
      </c>
      <c r="AI345" s="8">
        <v>865.31</v>
      </c>
      <c r="AJ345" s="8">
        <v>795.19</v>
      </c>
      <c r="AK345" s="8">
        <v>1270.3699999999999</v>
      </c>
      <c r="AL345" s="8">
        <v>1537.25</v>
      </c>
      <c r="AM345" s="8">
        <v>371.41</v>
      </c>
      <c r="AN345" s="8">
        <v>866.82</v>
      </c>
      <c r="AO345" s="8">
        <v>3575.52</v>
      </c>
      <c r="AP345" s="8">
        <v>74.599999999999994</v>
      </c>
      <c r="AQ345" s="8">
        <v>948.67</v>
      </c>
      <c r="AR345" s="8">
        <v>815.27</v>
      </c>
      <c r="AS345" s="8">
        <v>558.69000000000005</v>
      </c>
      <c r="AT345" s="8">
        <v>392.16</v>
      </c>
      <c r="AU345" s="8">
        <v>0.12</v>
      </c>
      <c r="AV345" s="8">
        <v>0.06</v>
      </c>
      <c r="AW345" s="8">
        <v>0.54</v>
      </c>
      <c r="AX345" s="8">
        <v>0.49</v>
      </c>
      <c r="AY345" s="8">
        <v>0.1</v>
      </c>
      <c r="AZ345" s="8">
        <v>0.46</v>
      </c>
      <c r="BA345" s="8">
        <v>0.03</v>
      </c>
      <c r="BB345" s="8">
        <v>3.02</v>
      </c>
      <c r="BC345" s="8">
        <v>0.02</v>
      </c>
      <c r="BD345" s="8">
        <v>1.35</v>
      </c>
      <c r="BE345" s="8">
        <v>0.22</v>
      </c>
      <c r="BF345" s="8">
        <v>0.06</v>
      </c>
      <c r="BG345" s="8">
        <v>0</v>
      </c>
      <c r="BH345" s="8">
        <v>0.01</v>
      </c>
      <c r="BI345" s="8">
        <v>0.17</v>
      </c>
      <c r="BJ345" s="8">
        <v>8.32</v>
      </c>
      <c r="BK345" s="8">
        <v>0.04</v>
      </c>
      <c r="BL345" s="8">
        <v>0</v>
      </c>
      <c r="BM345" s="8">
        <v>10.210000000000001</v>
      </c>
      <c r="BN345" s="8">
        <v>0.14000000000000001</v>
      </c>
      <c r="BO345" s="8">
        <v>0.01</v>
      </c>
      <c r="BP345" s="8">
        <v>0</v>
      </c>
      <c r="BQ345" s="8">
        <v>0</v>
      </c>
      <c r="BR345" s="8">
        <v>0</v>
      </c>
      <c r="BS345" s="8">
        <v>469.6</v>
      </c>
      <c r="BT345" s="8" t="e">
        <f>$I$345/#REF!*100</f>
        <v>#REF!</v>
      </c>
      <c r="BU345" s="8">
        <v>374.33</v>
      </c>
      <c r="BW345" s="8">
        <v>0</v>
      </c>
      <c r="BX345" s="8">
        <v>0</v>
      </c>
      <c r="BY345" s="8">
        <v>0</v>
      </c>
      <c r="BZ345" s="8">
        <v>0</v>
      </c>
      <c r="CA345" s="8">
        <v>0</v>
      </c>
      <c r="CB345" s="8">
        <v>0</v>
      </c>
      <c r="CC345" s="8">
        <v>0</v>
      </c>
      <c r="CD345" s="8">
        <v>0</v>
      </c>
      <c r="CE345" s="8">
        <v>0</v>
      </c>
      <c r="CF345" s="8">
        <v>24</v>
      </c>
      <c r="CG345" s="8">
        <v>3.79</v>
      </c>
    </row>
    <row r="346" spans="1:85" x14ac:dyDescent="0.25">
      <c r="B346" s="23" t="s">
        <v>96</v>
      </c>
      <c r="D346" s="20"/>
      <c r="E346" s="20"/>
      <c r="F346" s="20"/>
      <c r="G346" s="20"/>
      <c r="H346" s="20"/>
      <c r="I346" s="20"/>
    </row>
    <row r="347" spans="1:85" x14ac:dyDescent="0.25">
      <c r="A347" s="5" t="str">
        <f>"21/10"</f>
        <v>21/10</v>
      </c>
      <c r="B347" s="10" t="s">
        <v>144</v>
      </c>
      <c r="C347" s="28" t="str">
        <f>"200"</f>
        <v>200</v>
      </c>
      <c r="D347" s="20">
        <v>5.45</v>
      </c>
      <c r="E347" s="20">
        <v>5.8</v>
      </c>
      <c r="F347" s="20">
        <v>4.4000000000000004</v>
      </c>
      <c r="G347" s="20">
        <v>0</v>
      </c>
      <c r="H347" s="20">
        <v>8.74</v>
      </c>
      <c r="I347" s="20">
        <v>95.204800000000006</v>
      </c>
      <c r="J347" s="9">
        <v>3.4</v>
      </c>
      <c r="K347" s="9">
        <v>0</v>
      </c>
      <c r="L347" s="9">
        <v>3.4</v>
      </c>
      <c r="M347" s="9">
        <v>0</v>
      </c>
      <c r="N347" s="9">
        <v>8.74</v>
      </c>
      <c r="O347" s="9">
        <v>0</v>
      </c>
      <c r="P347" s="9">
        <v>0</v>
      </c>
      <c r="Q347" s="9">
        <v>0</v>
      </c>
      <c r="R347" s="9">
        <v>0</v>
      </c>
      <c r="S347" s="9">
        <v>0.2</v>
      </c>
      <c r="T347" s="9">
        <v>1.4</v>
      </c>
      <c r="U347" s="9">
        <v>0</v>
      </c>
      <c r="V347" s="9">
        <v>256.95999999999998</v>
      </c>
      <c r="W347" s="9">
        <v>0.24</v>
      </c>
      <c r="X347" s="9">
        <v>0.16</v>
      </c>
      <c r="Y347" s="9">
        <v>1.6</v>
      </c>
      <c r="Z347" s="9">
        <v>1.04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178</v>
      </c>
      <c r="BU347" s="5">
        <v>26.67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</row>
    <row r="348" spans="1:85" x14ac:dyDescent="0.25">
      <c r="A348" s="5" t="str">
        <f>"21/12"</f>
        <v>21/12</v>
      </c>
      <c r="B348" s="10" t="s">
        <v>145</v>
      </c>
      <c r="C348" s="28" t="str">
        <f>"60"</f>
        <v>60</v>
      </c>
      <c r="D348" s="20">
        <v>7.3</v>
      </c>
      <c r="E348" s="20">
        <v>4.59</v>
      </c>
      <c r="F348" s="20">
        <v>12.11</v>
      </c>
      <c r="G348" s="20">
        <v>0.38</v>
      </c>
      <c r="H348" s="20">
        <v>31.45</v>
      </c>
      <c r="I348" s="20">
        <v>265.68438254399996</v>
      </c>
      <c r="J348" s="9">
        <v>8.3800000000000008</v>
      </c>
      <c r="K348" s="9">
        <v>0.33</v>
      </c>
      <c r="L348" s="9">
        <v>8.3800000000000008</v>
      </c>
      <c r="M348" s="9">
        <v>0</v>
      </c>
      <c r="N348" s="9">
        <v>13.28</v>
      </c>
      <c r="O348" s="9">
        <v>18.170000000000002</v>
      </c>
      <c r="P348" s="9">
        <v>0.94</v>
      </c>
      <c r="Q348" s="9">
        <v>0</v>
      </c>
      <c r="R348" s="9">
        <v>0</v>
      </c>
      <c r="S348" s="9">
        <v>0.22</v>
      </c>
      <c r="T348" s="9">
        <v>0.88</v>
      </c>
      <c r="U348" s="9">
        <v>91.05</v>
      </c>
      <c r="V348" s="9">
        <v>65.38</v>
      </c>
      <c r="W348" s="9">
        <v>0.1</v>
      </c>
      <c r="X348" s="9">
        <v>0.37</v>
      </c>
      <c r="Y348" s="9">
        <v>2</v>
      </c>
      <c r="Z348" s="9">
        <v>0.04</v>
      </c>
      <c r="AA348" s="5">
        <v>0</v>
      </c>
      <c r="AB348" s="5">
        <v>0</v>
      </c>
      <c r="AC348" s="5">
        <v>0</v>
      </c>
      <c r="AD348" s="5">
        <v>328.88</v>
      </c>
      <c r="AE348" s="5">
        <v>155.19999999999999</v>
      </c>
      <c r="AF348" s="5">
        <v>82.13</v>
      </c>
      <c r="AG348" s="5">
        <v>146.41</v>
      </c>
      <c r="AH348" s="5">
        <v>51.62</v>
      </c>
      <c r="AI348" s="5">
        <v>201.66</v>
      </c>
      <c r="AJ348" s="5">
        <v>158.99</v>
      </c>
      <c r="AK348" s="5">
        <v>183.75</v>
      </c>
      <c r="AL348" s="5">
        <v>210.65</v>
      </c>
      <c r="AM348" s="5">
        <v>90.19</v>
      </c>
      <c r="AN348" s="5">
        <v>136.86000000000001</v>
      </c>
      <c r="AO348" s="5">
        <v>1027.68</v>
      </c>
      <c r="AP348" s="5">
        <v>1.61</v>
      </c>
      <c r="AQ348" s="5">
        <v>309.74</v>
      </c>
      <c r="AR348" s="5">
        <v>227.74</v>
      </c>
      <c r="AS348" s="5">
        <v>117</v>
      </c>
      <c r="AT348" s="5">
        <v>82.57</v>
      </c>
      <c r="AU348" s="5">
        <v>0.35</v>
      </c>
      <c r="AV348" s="5">
        <v>0.16</v>
      </c>
      <c r="AW348" s="5">
        <v>0.09</v>
      </c>
      <c r="AX348" s="5">
        <v>0.2</v>
      </c>
      <c r="AY348" s="5">
        <v>0.22</v>
      </c>
      <c r="AZ348" s="5">
        <v>1.04</v>
      </c>
      <c r="BA348" s="5">
        <v>0</v>
      </c>
      <c r="BB348" s="5">
        <v>2.9</v>
      </c>
      <c r="BC348" s="5">
        <v>0</v>
      </c>
      <c r="BD348" s="5">
        <v>0.89</v>
      </c>
      <c r="BE348" s="5">
        <v>0</v>
      </c>
      <c r="BF348" s="5">
        <v>0</v>
      </c>
      <c r="BG348" s="5">
        <v>0</v>
      </c>
      <c r="BH348" s="5">
        <v>0</v>
      </c>
      <c r="BI348" s="5">
        <v>0.3</v>
      </c>
      <c r="BJ348" s="5">
        <v>2.37</v>
      </c>
      <c r="BK348" s="5">
        <v>0</v>
      </c>
      <c r="BL348" s="5">
        <v>0</v>
      </c>
      <c r="BM348" s="5">
        <v>0.28000000000000003</v>
      </c>
      <c r="BN348" s="5">
        <v>0.02</v>
      </c>
      <c r="BO348" s="5">
        <v>0</v>
      </c>
      <c r="BP348" s="5">
        <v>0</v>
      </c>
      <c r="BQ348" s="5">
        <v>0</v>
      </c>
      <c r="BR348" s="5">
        <v>0</v>
      </c>
      <c r="BS348" s="5">
        <v>27.81</v>
      </c>
      <c r="BU348" s="5">
        <v>62.22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13.8</v>
      </c>
      <c r="CG348" s="5">
        <v>0.24</v>
      </c>
    </row>
    <row r="349" spans="1:85" x14ac:dyDescent="0.25">
      <c r="A349" s="5" t="str">
        <f>"-"</f>
        <v>-</v>
      </c>
      <c r="B349" s="10" t="s">
        <v>134</v>
      </c>
      <c r="C349" s="28" t="str">
        <f>"180"</f>
        <v>180</v>
      </c>
      <c r="D349" s="20">
        <v>0.72</v>
      </c>
      <c r="E349" s="20">
        <v>0</v>
      </c>
      <c r="F349" s="20">
        <v>0.54</v>
      </c>
      <c r="G349" s="20">
        <v>0.54</v>
      </c>
      <c r="H349" s="20">
        <v>18.54</v>
      </c>
      <c r="I349" s="20">
        <v>91.24199999999999</v>
      </c>
      <c r="J349" s="9">
        <v>0</v>
      </c>
      <c r="K349" s="9">
        <v>0</v>
      </c>
      <c r="L349" s="9">
        <v>0</v>
      </c>
      <c r="M349" s="9">
        <v>0</v>
      </c>
      <c r="N349" s="9">
        <v>17.64</v>
      </c>
      <c r="O349" s="9">
        <v>0.9</v>
      </c>
      <c r="P349" s="9">
        <v>5.04</v>
      </c>
      <c r="Q349" s="9">
        <v>0</v>
      </c>
      <c r="R349" s="9">
        <v>0</v>
      </c>
      <c r="S349" s="9">
        <v>0.9</v>
      </c>
      <c r="T349" s="9">
        <v>1.26</v>
      </c>
      <c r="U349" s="9">
        <v>23.4</v>
      </c>
      <c r="V349" s="9">
        <v>279</v>
      </c>
      <c r="W349" s="9">
        <v>0.05</v>
      </c>
      <c r="X349" s="9">
        <v>0.18</v>
      </c>
      <c r="Y349" s="9">
        <v>0.36</v>
      </c>
      <c r="Z349" s="9">
        <v>9</v>
      </c>
      <c r="AA349" s="5">
        <v>0</v>
      </c>
      <c r="AB349" s="5">
        <v>0</v>
      </c>
      <c r="AC349" s="5">
        <v>0</v>
      </c>
      <c r="AD349" s="5">
        <v>41.4</v>
      </c>
      <c r="AE349" s="5">
        <v>45</v>
      </c>
      <c r="AF349" s="5">
        <v>9</v>
      </c>
      <c r="AG349" s="5">
        <v>50.4</v>
      </c>
      <c r="AH349" s="5">
        <v>9</v>
      </c>
      <c r="AI349" s="5">
        <v>55.8</v>
      </c>
      <c r="AJ349" s="5">
        <v>25.2</v>
      </c>
      <c r="AK349" s="5">
        <v>37.799999999999997</v>
      </c>
      <c r="AL349" s="5">
        <v>252</v>
      </c>
      <c r="AM349" s="5">
        <v>16.2</v>
      </c>
      <c r="AN349" s="5">
        <v>14.4</v>
      </c>
      <c r="AO349" s="5">
        <v>48.6</v>
      </c>
      <c r="AP349" s="5">
        <v>630</v>
      </c>
      <c r="AQ349" s="5">
        <v>12.6</v>
      </c>
      <c r="AR349" s="5">
        <v>28.8</v>
      </c>
      <c r="AS349" s="5">
        <v>21.6</v>
      </c>
      <c r="AT349" s="5">
        <v>5.4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0.36</v>
      </c>
      <c r="BC349" s="5">
        <v>0</v>
      </c>
      <c r="BD349" s="5">
        <v>0.72</v>
      </c>
      <c r="BE349" s="5">
        <v>0.02</v>
      </c>
      <c r="BF349" s="5">
        <v>0</v>
      </c>
      <c r="BG349" s="5">
        <v>0</v>
      </c>
      <c r="BH349" s="5">
        <v>0</v>
      </c>
      <c r="BI349" s="5">
        <v>0</v>
      </c>
      <c r="BJ349" s="5">
        <v>0.65</v>
      </c>
      <c r="BK349" s="5">
        <v>0</v>
      </c>
      <c r="BL349" s="5">
        <v>0</v>
      </c>
      <c r="BM349" s="5">
        <v>1.64</v>
      </c>
      <c r="BN349" s="5">
        <v>0.22</v>
      </c>
      <c r="BO349" s="5">
        <v>0</v>
      </c>
      <c r="BP349" s="5">
        <v>0</v>
      </c>
      <c r="BQ349" s="5">
        <v>0</v>
      </c>
      <c r="BR349" s="5">
        <v>0</v>
      </c>
      <c r="BS349" s="5">
        <v>153</v>
      </c>
      <c r="BU349" s="5">
        <v>3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</row>
    <row r="350" spans="1:85" s="8" customFormat="1" x14ac:dyDescent="0.25">
      <c r="B350" s="15" t="s">
        <v>100</v>
      </c>
      <c r="C350" s="25">
        <f>C349+C348+C347</f>
        <v>440</v>
      </c>
      <c r="D350" s="21">
        <v>13.47</v>
      </c>
      <c r="E350" s="21">
        <v>10.39</v>
      </c>
      <c r="F350" s="21">
        <v>17.05</v>
      </c>
      <c r="G350" s="21">
        <v>0.92</v>
      </c>
      <c r="H350" s="21">
        <v>58.72</v>
      </c>
      <c r="I350" s="21">
        <v>452.13</v>
      </c>
      <c r="J350" s="22">
        <v>11.78</v>
      </c>
      <c r="K350" s="22">
        <v>0.33</v>
      </c>
      <c r="L350" s="22">
        <v>11.78</v>
      </c>
      <c r="M350" s="22">
        <v>0</v>
      </c>
      <c r="N350" s="22">
        <v>39.659999999999997</v>
      </c>
      <c r="O350" s="22">
        <v>19.07</v>
      </c>
      <c r="P350" s="22">
        <v>5.98</v>
      </c>
      <c r="Q350" s="22">
        <v>0</v>
      </c>
      <c r="R350" s="22">
        <v>0</v>
      </c>
      <c r="S350" s="22">
        <v>1.32</v>
      </c>
      <c r="T350" s="22">
        <v>3.54</v>
      </c>
      <c r="U350" s="22">
        <v>114.45</v>
      </c>
      <c r="V350" s="22">
        <v>601.34</v>
      </c>
      <c r="W350" s="22">
        <v>0.39</v>
      </c>
      <c r="X350" s="22">
        <v>0.71</v>
      </c>
      <c r="Y350" s="22">
        <v>3.96</v>
      </c>
      <c r="Z350" s="22">
        <v>10.08</v>
      </c>
      <c r="AA350" s="8">
        <v>0</v>
      </c>
      <c r="AB350" s="8">
        <v>0</v>
      </c>
      <c r="AC350" s="8">
        <v>0</v>
      </c>
      <c r="AD350" s="8">
        <v>370.28</v>
      </c>
      <c r="AE350" s="8">
        <v>200.2</v>
      </c>
      <c r="AF350" s="8">
        <v>91.13</v>
      </c>
      <c r="AG350" s="8">
        <v>196.81</v>
      </c>
      <c r="AH350" s="8">
        <v>60.62</v>
      </c>
      <c r="AI350" s="8">
        <v>257.45999999999998</v>
      </c>
      <c r="AJ350" s="8">
        <v>184.19</v>
      </c>
      <c r="AK350" s="8">
        <v>221.55</v>
      </c>
      <c r="AL350" s="8">
        <v>462.65</v>
      </c>
      <c r="AM350" s="8">
        <v>106.39</v>
      </c>
      <c r="AN350" s="8">
        <v>151.26</v>
      </c>
      <c r="AO350" s="8">
        <v>1076.28</v>
      </c>
      <c r="AP350" s="8">
        <v>631.61</v>
      </c>
      <c r="AQ350" s="8">
        <v>322.33999999999997</v>
      </c>
      <c r="AR350" s="8">
        <v>256.54000000000002</v>
      </c>
      <c r="AS350" s="8">
        <v>138.6</v>
      </c>
      <c r="AT350" s="8">
        <v>87.97</v>
      </c>
      <c r="AU350" s="8">
        <v>0.35</v>
      </c>
      <c r="AV350" s="8">
        <v>0.16</v>
      </c>
      <c r="AW350" s="8">
        <v>0.09</v>
      </c>
      <c r="AX350" s="8">
        <v>0.2</v>
      </c>
      <c r="AY350" s="8">
        <v>0.22</v>
      </c>
      <c r="AZ350" s="8">
        <v>1.04</v>
      </c>
      <c r="BA350" s="8">
        <v>0</v>
      </c>
      <c r="BB350" s="8">
        <v>3.26</v>
      </c>
      <c r="BC350" s="8">
        <v>0</v>
      </c>
      <c r="BD350" s="8">
        <v>1.61</v>
      </c>
      <c r="BE350" s="8">
        <v>0.02</v>
      </c>
      <c r="BF350" s="8">
        <v>0</v>
      </c>
      <c r="BG350" s="8">
        <v>0</v>
      </c>
      <c r="BH350" s="8">
        <v>0</v>
      </c>
      <c r="BI350" s="8">
        <v>0.3</v>
      </c>
      <c r="BJ350" s="8">
        <v>3.02</v>
      </c>
      <c r="BK350" s="8">
        <v>0</v>
      </c>
      <c r="BL350" s="8">
        <v>0</v>
      </c>
      <c r="BM350" s="8">
        <v>1.91</v>
      </c>
      <c r="BN350" s="8">
        <v>0.23</v>
      </c>
      <c r="BO350" s="8">
        <v>0</v>
      </c>
      <c r="BP350" s="8">
        <v>0</v>
      </c>
      <c r="BQ350" s="8">
        <v>0</v>
      </c>
      <c r="BR350" s="8">
        <v>0</v>
      </c>
      <c r="BS350" s="8">
        <v>358.81</v>
      </c>
      <c r="BT350" s="8" t="e">
        <f>$I$350/#REF!*100</f>
        <v>#REF!</v>
      </c>
      <c r="BU350" s="8">
        <v>91.89</v>
      </c>
      <c r="BW350" s="8">
        <v>0</v>
      </c>
      <c r="BX350" s="8">
        <v>0</v>
      </c>
      <c r="BY350" s="8">
        <v>0</v>
      </c>
      <c r="BZ350" s="8">
        <v>0</v>
      </c>
      <c r="CA350" s="8">
        <v>0</v>
      </c>
      <c r="CB350" s="8">
        <v>0</v>
      </c>
      <c r="CC350" s="8">
        <v>0</v>
      </c>
      <c r="CD350" s="8">
        <v>0</v>
      </c>
      <c r="CE350" s="8">
        <v>0</v>
      </c>
      <c r="CF350" s="8">
        <v>13.8</v>
      </c>
      <c r="CG350" s="8">
        <v>0.24</v>
      </c>
    </row>
    <row r="351" spans="1:85" x14ac:dyDescent="0.25">
      <c r="B351" s="23" t="s">
        <v>101</v>
      </c>
      <c r="D351" s="20"/>
      <c r="E351" s="20"/>
      <c r="F351" s="20"/>
      <c r="G351" s="20"/>
      <c r="H351" s="20"/>
      <c r="I351" s="20"/>
    </row>
    <row r="352" spans="1:85" x14ac:dyDescent="0.25">
      <c r="A352" s="5" t="str">
        <f>"22/1"</f>
        <v>22/1</v>
      </c>
      <c r="B352" s="10" t="s">
        <v>128</v>
      </c>
      <c r="C352" s="28" t="str">
        <f>"80"</f>
        <v>80</v>
      </c>
      <c r="D352" s="20">
        <v>0.6</v>
      </c>
      <c r="E352" s="20">
        <v>0</v>
      </c>
      <c r="F352" s="20">
        <v>3.99</v>
      </c>
      <c r="G352" s="20">
        <v>3.99</v>
      </c>
      <c r="H352" s="20">
        <v>1.86</v>
      </c>
      <c r="I352" s="20">
        <v>47.109383999999999</v>
      </c>
      <c r="J352" s="9">
        <v>0.5</v>
      </c>
      <c r="K352" s="9">
        <v>2.6</v>
      </c>
      <c r="L352" s="9">
        <v>0.5</v>
      </c>
      <c r="M352" s="9">
        <v>0</v>
      </c>
      <c r="N352" s="9">
        <v>1.79</v>
      </c>
      <c r="O352" s="9">
        <v>7.0000000000000007E-2</v>
      </c>
      <c r="P352" s="9">
        <v>0.74</v>
      </c>
      <c r="Q352" s="9">
        <v>0</v>
      </c>
      <c r="R352" s="9">
        <v>0</v>
      </c>
      <c r="S352" s="9">
        <v>7.0000000000000007E-2</v>
      </c>
      <c r="T352" s="9">
        <v>0.76</v>
      </c>
      <c r="U352" s="9">
        <v>157.58000000000001</v>
      </c>
      <c r="V352" s="9">
        <v>105.05</v>
      </c>
      <c r="W352" s="9">
        <v>0.03</v>
      </c>
      <c r="X352" s="9">
        <v>0.15</v>
      </c>
      <c r="Y352" s="9">
        <v>0.23</v>
      </c>
      <c r="Z352" s="9">
        <v>7.45</v>
      </c>
      <c r="AA352" s="5">
        <v>0</v>
      </c>
      <c r="AB352" s="5">
        <v>0</v>
      </c>
      <c r="AC352" s="5">
        <v>0</v>
      </c>
      <c r="AD352" s="5">
        <v>25.38</v>
      </c>
      <c r="AE352" s="5">
        <v>21.18</v>
      </c>
      <c r="AF352" s="5">
        <v>5.14</v>
      </c>
      <c r="AG352" s="5">
        <v>17.510000000000002</v>
      </c>
      <c r="AH352" s="5">
        <v>5.42</v>
      </c>
      <c r="AI352" s="5">
        <v>14.34</v>
      </c>
      <c r="AJ352" s="5">
        <v>20.83</v>
      </c>
      <c r="AK352" s="5">
        <v>34.57</v>
      </c>
      <c r="AL352" s="5">
        <v>41.94</v>
      </c>
      <c r="AM352" s="5">
        <v>8.84</v>
      </c>
      <c r="AN352" s="5">
        <v>21.84</v>
      </c>
      <c r="AO352" s="5">
        <v>109.96</v>
      </c>
      <c r="AP352" s="5">
        <v>149.63</v>
      </c>
      <c r="AQ352" s="5">
        <v>14.58</v>
      </c>
      <c r="AR352" s="5">
        <v>22.27</v>
      </c>
      <c r="AS352" s="5">
        <v>17.309999999999999</v>
      </c>
      <c r="AT352" s="5">
        <v>5.62</v>
      </c>
      <c r="AU352" s="5">
        <v>0.34</v>
      </c>
      <c r="AV352" s="5">
        <v>0.21</v>
      </c>
      <c r="AW352" s="5">
        <v>0.12</v>
      </c>
      <c r="AX352" s="5">
        <v>0.22</v>
      </c>
      <c r="AY352" s="5">
        <v>0.21</v>
      </c>
      <c r="AZ352" s="5">
        <v>0.89</v>
      </c>
      <c r="BA352" s="5">
        <v>0.09</v>
      </c>
      <c r="BB352" s="5">
        <v>0.36</v>
      </c>
      <c r="BC352" s="5">
        <v>0.08</v>
      </c>
      <c r="BD352" s="5">
        <v>0.18</v>
      </c>
      <c r="BE352" s="5">
        <v>0.12</v>
      </c>
      <c r="BF352" s="5">
        <v>0.55000000000000004</v>
      </c>
      <c r="BG352" s="5">
        <v>0</v>
      </c>
      <c r="BH352" s="5">
        <v>0</v>
      </c>
      <c r="BI352" s="5">
        <v>7.0000000000000007E-2</v>
      </c>
      <c r="BJ352" s="5">
        <v>1.03</v>
      </c>
      <c r="BK352" s="5">
        <v>0.02</v>
      </c>
      <c r="BL352" s="5">
        <v>0</v>
      </c>
      <c r="BM352" s="5">
        <v>2.67</v>
      </c>
      <c r="BN352" s="5">
        <v>0.02</v>
      </c>
      <c r="BO352" s="5">
        <v>0.05</v>
      </c>
      <c r="BP352" s="5">
        <v>0</v>
      </c>
      <c r="BQ352" s="5">
        <v>0</v>
      </c>
      <c r="BR352" s="5">
        <v>0</v>
      </c>
      <c r="BS352" s="5">
        <v>72.2</v>
      </c>
      <c r="BU352" s="5">
        <v>7.45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0.4</v>
      </c>
    </row>
    <row r="353" spans="1:85" x14ac:dyDescent="0.25">
      <c r="A353" s="5" t="str">
        <f>"39/8"</f>
        <v>39/8</v>
      </c>
      <c r="B353" s="10" t="s">
        <v>103</v>
      </c>
      <c r="C353" s="28" t="str">
        <f>"180"</f>
        <v>180</v>
      </c>
      <c r="D353" s="20">
        <v>13.83</v>
      </c>
      <c r="E353" s="20">
        <v>11.2</v>
      </c>
      <c r="F353" s="20">
        <v>12.65</v>
      </c>
      <c r="G353" s="20">
        <v>2.13</v>
      </c>
      <c r="H353" s="20">
        <v>25.21</v>
      </c>
      <c r="I353" s="20">
        <v>277.82228376</v>
      </c>
      <c r="J353" s="9">
        <v>6.24</v>
      </c>
      <c r="K353" s="9">
        <v>1.02</v>
      </c>
      <c r="L353" s="9">
        <v>0</v>
      </c>
      <c r="M353" s="9">
        <v>0</v>
      </c>
      <c r="N353" s="9">
        <v>2.5099999999999998</v>
      </c>
      <c r="O353" s="9">
        <v>22.7</v>
      </c>
      <c r="P353" s="9">
        <v>2.4900000000000002</v>
      </c>
      <c r="Q353" s="9">
        <v>0</v>
      </c>
      <c r="R353" s="9">
        <v>0</v>
      </c>
      <c r="S353" s="9">
        <v>0.37</v>
      </c>
      <c r="T353" s="9">
        <v>3.21</v>
      </c>
      <c r="U353" s="9">
        <v>343.18</v>
      </c>
      <c r="V353" s="9">
        <v>981.47</v>
      </c>
      <c r="W353" s="9">
        <v>0.18</v>
      </c>
      <c r="X353" s="9">
        <v>3.85</v>
      </c>
      <c r="Y353" s="9">
        <v>7.82</v>
      </c>
      <c r="Z353" s="9">
        <v>12.96</v>
      </c>
      <c r="AA353" s="5">
        <v>0</v>
      </c>
      <c r="AB353" s="5">
        <v>0</v>
      </c>
      <c r="AC353" s="5">
        <v>0</v>
      </c>
      <c r="AD353" s="5">
        <v>913.95</v>
      </c>
      <c r="AE353" s="5">
        <v>981.86</v>
      </c>
      <c r="AF353" s="5">
        <v>270.77</v>
      </c>
      <c r="AG353" s="5">
        <v>516.62</v>
      </c>
      <c r="AH353" s="5">
        <v>151.85</v>
      </c>
      <c r="AI353" s="5">
        <v>515.03</v>
      </c>
      <c r="AJ353" s="5">
        <v>699.7</v>
      </c>
      <c r="AK353" s="5">
        <v>830.53</v>
      </c>
      <c r="AL353" s="5">
        <v>1107.03</v>
      </c>
      <c r="AM353" s="5">
        <v>418</v>
      </c>
      <c r="AN353" s="5">
        <v>583.34</v>
      </c>
      <c r="AO353" s="5">
        <v>2056.4499999999998</v>
      </c>
      <c r="AP353" s="5">
        <v>158.63999999999999</v>
      </c>
      <c r="AQ353" s="5">
        <v>430.65</v>
      </c>
      <c r="AR353" s="5">
        <v>495.84</v>
      </c>
      <c r="AS353" s="5">
        <v>418.5</v>
      </c>
      <c r="AT353" s="5">
        <v>169.87</v>
      </c>
      <c r="AU353" s="5">
        <v>0.09</v>
      </c>
      <c r="AV353" s="5">
        <v>0.04</v>
      </c>
      <c r="AW353" s="5">
        <v>0.02</v>
      </c>
      <c r="AX353" s="5">
        <v>0.05</v>
      </c>
      <c r="AY353" s="5">
        <v>0.06</v>
      </c>
      <c r="AZ353" s="5">
        <v>0.28000000000000003</v>
      </c>
      <c r="BA353" s="5">
        <v>0</v>
      </c>
      <c r="BB353" s="5">
        <v>0.91</v>
      </c>
      <c r="BC353" s="5">
        <v>0</v>
      </c>
      <c r="BD353" s="5">
        <v>0.31</v>
      </c>
      <c r="BE353" s="5">
        <v>0.01</v>
      </c>
      <c r="BF353" s="5">
        <v>0.01</v>
      </c>
      <c r="BG353" s="5">
        <v>0</v>
      </c>
      <c r="BH353" s="5">
        <v>0.05</v>
      </c>
      <c r="BI353" s="5">
        <v>0.09</v>
      </c>
      <c r="BJ353" s="5">
        <v>1.1399999999999999</v>
      </c>
      <c r="BK353" s="5">
        <v>0</v>
      </c>
      <c r="BL353" s="5">
        <v>0</v>
      </c>
      <c r="BM353" s="5">
        <v>1.02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171.65</v>
      </c>
      <c r="BU353" s="5">
        <v>20.010000000000002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0.72</v>
      </c>
    </row>
    <row r="354" spans="1:85" x14ac:dyDescent="0.25">
      <c r="A354" s="5" t="str">
        <f>"1/11"</f>
        <v>1/11</v>
      </c>
      <c r="B354" s="10" t="s">
        <v>104</v>
      </c>
      <c r="C354" s="28" t="str">
        <f>"40"</f>
        <v>40</v>
      </c>
      <c r="D354" s="20">
        <v>0.79</v>
      </c>
      <c r="E354" s="20">
        <v>0.57999999999999996</v>
      </c>
      <c r="F354" s="20">
        <v>2.33</v>
      </c>
      <c r="G354" s="20">
        <v>0.03</v>
      </c>
      <c r="H354" s="20">
        <v>2.64</v>
      </c>
      <c r="I354" s="20">
        <v>34.7194948</v>
      </c>
      <c r="J354" s="9">
        <v>1.52</v>
      </c>
      <c r="K354" s="9">
        <v>0.05</v>
      </c>
      <c r="L354" s="9">
        <v>0</v>
      </c>
      <c r="M354" s="9">
        <v>0</v>
      </c>
      <c r="N354" s="9">
        <v>1.35</v>
      </c>
      <c r="O354" s="9">
        <v>1.29</v>
      </c>
      <c r="P354" s="9">
        <v>7.0000000000000007E-2</v>
      </c>
      <c r="Q354" s="9">
        <v>0</v>
      </c>
      <c r="R354" s="9">
        <v>0</v>
      </c>
      <c r="S354" s="9">
        <v>0.02</v>
      </c>
      <c r="T354" s="9">
        <v>0.47</v>
      </c>
      <c r="U354" s="9">
        <v>132.74</v>
      </c>
      <c r="V354" s="9">
        <v>31.66</v>
      </c>
      <c r="W354" s="9">
        <v>0.03</v>
      </c>
      <c r="X354" s="9">
        <v>0.04</v>
      </c>
      <c r="Y354" s="9">
        <v>0.22</v>
      </c>
      <c r="Z354" s="9">
        <v>0.1</v>
      </c>
      <c r="AA354" s="5">
        <v>0</v>
      </c>
      <c r="AB354" s="5">
        <v>0</v>
      </c>
      <c r="AC354" s="5">
        <v>0</v>
      </c>
      <c r="AD354" s="5">
        <v>16.760000000000002</v>
      </c>
      <c r="AE354" s="5">
        <v>5.49</v>
      </c>
      <c r="AF354" s="5">
        <v>3.22</v>
      </c>
      <c r="AG354" s="5">
        <v>6.71</v>
      </c>
      <c r="AH354" s="5">
        <v>2.5</v>
      </c>
      <c r="AI354" s="5">
        <v>10.33</v>
      </c>
      <c r="AJ354" s="5">
        <v>6.94</v>
      </c>
      <c r="AK354" s="5">
        <v>8.18</v>
      </c>
      <c r="AL354" s="5">
        <v>7.55</v>
      </c>
      <c r="AM354" s="5">
        <v>4.37</v>
      </c>
      <c r="AN354" s="5">
        <v>7.19</v>
      </c>
      <c r="AO354" s="5">
        <v>62.21</v>
      </c>
      <c r="AP354" s="5">
        <v>0.53</v>
      </c>
      <c r="AQ354" s="5">
        <v>19.63</v>
      </c>
      <c r="AR354" s="5">
        <v>10.5</v>
      </c>
      <c r="AS354" s="5">
        <v>5.43</v>
      </c>
      <c r="AT354" s="5">
        <v>4.05</v>
      </c>
      <c r="AU354" s="5">
        <v>0.08</v>
      </c>
      <c r="AV354" s="5">
        <v>0.02</v>
      </c>
      <c r="AW354" s="5">
        <v>0.02</v>
      </c>
      <c r="AX354" s="5">
        <v>0.04</v>
      </c>
      <c r="AY354" s="5">
        <v>0.05</v>
      </c>
      <c r="AZ354" s="5">
        <v>0.17</v>
      </c>
      <c r="BA354" s="5">
        <v>0</v>
      </c>
      <c r="BB354" s="5">
        <v>0.5</v>
      </c>
      <c r="BC354" s="5">
        <v>0</v>
      </c>
      <c r="BD354" s="5">
        <v>0.16</v>
      </c>
      <c r="BE354" s="5">
        <v>0</v>
      </c>
      <c r="BF354" s="5">
        <v>0</v>
      </c>
      <c r="BG354" s="5">
        <v>0</v>
      </c>
      <c r="BH354" s="5">
        <v>0.02</v>
      </c>
      <c r="BI354" s="5">
        <v>0.06</v>
      </c>
      <c r="BJ354" s="5">
        <v>0.47</v>
      </c>
      <c r="BK354" s="5">
        <v>0</v>
      </c>
      <c r="BL354" s="5">
        <v>0</v>
      </c>
      <c r="BM354" s="5">
        <v>0.03</v>
      </c>
      <c r="BN354" s="5">
        <v>0</v>
      </c>
      <c r="BO354" s="5">
        <v>0</v>
      </c>
      <c r="BP354" s="5">
        <v>0</v>
      </c>
      <c r="BQ354" s="5">
        <v>0</v>
      </c>
      <c r="BR354" s="5">
        <v>0</v>
      </c>
      <c r="BS354" s="5">
        <v>38.22</v>
      </c>
      <c r="BU354" s="5">
        <v>19.54</v>
      </c>
      <c r="BW354" s="5">
        <v>0</v>
      </c>
      <c r="BX354" s="5">
        <v>0</v>
      </c>
      <c r="BY354" s="5">
        <v>0</v>
      </c>
      <c r="BZ354" s="5">
        <v>0</v>
      </c>
      <c r="CA354" s="5">
        <v>0</v>
      </c>
      <c r="CB354" s="5">
        <v>0</v>
      </c>
      <c r="CC354" s="5">
        <v>0</v>
      </c>
      <c r="CD354" s="5">
        <v>0</v>
      </c>
      <c r="CE354" s="5">
        <v>0</v>
      </c>
      <c r="CF354" s="5">
        <v>0.4</v>
      </c>
      <c r="CG354" s="5">
        <v>0.32</v>
      </c>
    </row>
    <row r="355" spans="1:85" x14ac:dyDescent="0.25">
      <c r="A355" s="5" t="str">
        <f>"-"</f>
        <v>-</v>
      </c>
      <c r="B355" s="10" t="s">
        <v>83</v>
      </c>
      <c r="C355" s="28" t="str">
        <f>"50"</f>
        <v>50</v>
      </c>
      <c r="D355" s="20">
        <v>3.31</v>
      </c>
      <c r="E355" s="20">
        <v>0</v>
      </c>
      <c r="F355" s="20">
        <v>0.33</v>
      </c>
      <c r="G355" s="20">
        <v>0.33</v>
      </c>
      <c r="H355" s="20">
        <v>23.35</v>
      </c>
      <c r="I355" s="20">
        <v>112.40049999999999</v>
      </c>
      <c r="J355" s="9">
        <v>0.1</v>
      </c>
      <c r="K355" s="9">
        <v>0</v>
      </c>
      <c r="L355" s="9">
        <v>0</v>
      </c>
      <c r="M355" s="9">
        <v>0</v>
      </c>
      <c r="N355" s="9">
        <v>0.55000000000000004</v>
      </c>
      <c r="O355" s="9">
        <v>22.8</v>
      </c>
      <c r="P355" s="9">
        <v>0.1</v>
      </c>
      <c r="Q355" s="9">
        <v>0</v>
      </c>
      <c r="R355" s="9">
        <v>0</v>
      </c>
      <c r="S355" s="9">
        <v>0.15</v>
      </c>
      <c r="T355" s="9">
        <v>0.9</v>
      </c>
      <c r="U355" s="9">
        <v>122.85</v>
      </c>
      <c r="V355" s="9">
        <v>41.23</v>
      </c>
      <c r="W355" s="9">
        <v>0.02</v>
      </c>
      <c r="X355" s="9">
        <v>0.68</v>
      </c>
      <c r="Y355" s="9">
        <v>1.55</v>
      </c>
      <c r="Z355" s="9">
        <v>0</v>
      </c>
      <c r="AA355" s="5">
        <v>0</v>
      </c>
      <c r="AB355" s="5">
        <v>0</v>
      </c>
      <c r="AC355" s="5">
        <v>0</v>
      </c>
      <c r="AD355" s="5">
        <v>254.48</v>
      </c>
      <c r="AE355" s="5">
        <v>84.39</v>
      </c>
      <c r="AF355" s="5">
        <v>50.03</v>
      </c>
      <c r="AG355" s="5">
        <v>100.05</v>
      </c>
      <c r="AH355" s="5">
        <v>37.85</v>
      </c>
      <c r="AI355" s="5">
        <v>180.96</v>
      </c>
      <c r="AJ355" s="5">
        <v>112.23</v>
      </c>
      <c r="AK355" s="5">
        <v>156.6</v>
      </c>
      <c r="AL355" s="5">
        <v>129.19999999999999</v>
      </c>
      <c r="AM355" s="5">
        <v>67.86</v>
      </c>
      <c r="AN355" s="5">
        <v>120.06</v>
      </c>
      <c r="AO355" s="5">
        <v>1003.98</v>
      </c>
      <c r="AP355" s="5">
        <v>117.45</v>
      </c>
      <c r="AQ355" s="5">
        <v>327.12</v>
      </c>
      <c r="AR355" s="5">
        <v>142.25</v>
      </c>
      <c r="AS355" s="5">
        <v>94.4</v>
      </c>
      <c r="AT355" s="5">
        <v>74.819999999999993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7.0000000000000007E-2</v>
      </c>
      <c r="BB355" s="5">
        <v>0.04</v>
      </c>
      <c r="BC355" s="5">
        <v>0.04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0.03</v>
      </c>
      <c r="BK355" s="5">
        <v>0</v>
      </c>
      <c r="BL355" s="5">
        <v>0</v>
      </c>
      <c r="BM355" s="5">
        <v>0.14000000000000001</v>
      </c>
      <c r="BN355" s="5">
        <v>0.01</v>
      </c>
      <c r="BO355" s="5">
        <v>0</v>
      </c>
      <c r="BP355" s="5">
        <v>0</v>
      </c>
      <c r="BQ355" s="5">
        <v>0</v>
      </c>
      <c r="BR355" s="5">
        <v>0</v>
      </c>
      <c r="BS355" s="5">
        <v>19.55</v>
      </c>
      <c r="BU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</row>
    <row r="356" spans="1:85" x14ac:dyDescent="0.25">
      <c r="A356" s="5" t="str">
        <f>"15/10"</f>
        <v>15/10</v>
      </c>
      <c r="B356" s="10" t="s">
        <v>105</v>
      </c>
      <c r="C356" s="28" t="str">
        <f>"200"</f>
        <v>200</v>
      </c>
      <c r="D356" s="20">
        <v>0.08</v>
      </c>
      <c r="E356" s="20">
        <v>0</v>
      </c>
      <c r="F356" s="20">
        <v>0.01</v>
      </c>
      <c r="G356" s="20">
        <v>0.01</v>
      </c>
      <c r="H356" s="20">
        <v>9</v>
      </c>
      <c r="I356" s="20">
        <v>35.682173658536591</v>
      </c>
      <c r="J356" s="9">
        <v>0</v>
      </c>
      <c r="K356" s="9">
        <v>0</v>
      </c>
      <c r="L356" s="9">
        <v>0</v>
      </c>
      <c r="M356" s="9">
        <v>0</v>
      </c>
      <c r="N356" s="9">
        <v>9</v>
      </c>
      <c r="O356" s="9">
        <v>0</v>
      </c>
      <c r="P356" s="9">
        <v>0.11</v>
      </c>
      <c r="Q356" s="9">
        <v>0</v>
      </c>
      <c r="R356" s="9">
        <v>0</v>
      </c>
      <c r="S356" s="9">
        <v>0.28000000000000003</v>
      </c>
      <c r="T356" s="9">
        <v>0.04</v>
      </c>
      <c r="U356" s="9">
        <v>0.63</v>
      </c>
      <c r="V356" s="9">
        <v>7.25</v>
      </c>
      <c r="W356" s="9">
        <v>0</v>
      </c>
      <c r="X356" s="9">
        <v>0</v>
      </c>
      <c r="Y356" s="9">
        <v>0.01</v>
      </c>
      <c r="Z356" s="9">
        <v>0.78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199.43</v>
      </c>
      <c r="BU356" s="5">
        <v>7.0000000000000007E-2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9.76</v>
      </c>
      <c r="CG356" s="5">
        <v>0</v>
      </c>
    </row>
    <row r="357" spans="1:85" s="8" customFormat="1" x14ac:dyDescent="0.25">
      <c r="B357" s="15" t="s">
        <v>106</v>
      </c>
      <c r="C357" s="25">
        <f>C356+C355+C352+C354+C353</f>
        <v>550</v>
      </c>
      <c r="D357" s="21">
        <v>18.600000000000001</v>
      </c>
      <c r="E357" s="21">
        <v>11.78</v>
      </c>
      <c r="F357" s="21">
        <v>19.309999999999999</v>
      </c>
      <c r="G357" s="21">
        <v>6.49</v>
      </c>
      <c r="H357" s="21">
        <v>62.06</v>
      </c>
      <c r="I357" s="21">
        <v>507.73</v>
      </c>
      <c r="J357" s="22">
        <v>8.35</v>
      </c>
      <c r="K357" s="22">
        <v>3.67</v>
      </c>
      <c r="L357" s="22">
        <v>0.5</v>
      </c>
      <c r="M357" s="22">
        <v>0</v>
      </c>
      <c r="N357" s="22">
        <v>15.2</v>
      </c>
      <c r="O357" s="22">
        <v>46.86</v>
      </c>
      <c r="P357" s="22">
        <v>3.51</v>
      </c>
      <c r="Q357" s="22">
        <v>0</v>
      </c>
      <c r="R357" s="22">
        <v>0</v>
      </c>
      <c r="S357" s="22">
        <v>0.89</v>
      </c>
      <c r="T357" s="22">
        <v>5.39</v>
      </c>
      <c r="U357" s="22">
        <v>756.98</v>
      </c>
      <c r="V357" s="22">
        <v>1166.6600000000001</v>
      </c>
      <c r="W357" s="22">
        <v>0.26</v>
      </c>
      <c r="X357" s="22">
        <v>4.72</v>
      </c>
      <c r="Y357" s="22">
        <v>9.83</v>
      </c>
      <c r="Z357" s="22">
        <v>21.29</v>
      </c>
      <c r="AA357" s="8">
        <v>0</v>
      </c>
      <c r="AB357" s="8">
        <v>0</v>
      </c>
      <c r="AC357" s="8">
        <v>0</v>
      </c>
      <c r="AD357" s="8">
        <v>1210.56</v>
      </c>
      <c r="AE357" s="8">
        <v>1092.93</v>
      </c>
      <c r="AF357" s="8">
        <v>329.16</v>
      </c>
      <c r="AG357" s="8">
        <v>640.9</v>
      </c>
      <c r="AH357" s="8">
        <v>197.61</v>
      </c>
      <c r="AI357" s="8">
        <v>720.65</v>
      </c>
      <c r="AJ357" s="8">
        <v>839.7</v>
      </c>
      <c r="AK357" s="8">
        <v>1029.8800000000001</v>
      </c>
      <c r="AL357" s="8">
        <v>1285.72</v>
      </c>
      <c r="AM357" s="8">
        <v>499.07</v>
      </c>
      <c r="AN357" s="8">
        <v>732.43</v>
      </c>
      <c r="AO357" s="8">
        <v>3232.61</v>
      </c>
      <c r="AP357" s="8">
        <v>426.25</v>
      </c>
      <c r="AQ357" s="8">
        <v>791.98</v>
      </c>
      <c r="AR357" s="8">
        <v>670.86</v>
      </c>
      <c r="AS357" s="8">
        <v>535.63</v>
      </c>
      <c r="AT357" s="8">
        <v>254.36</v>
      </c>
      <c r="AU357" s="8">
        <v>0.51</v>
      </c>
      <c r="AV357" s="8">
        <v>0.28000000000000003</v>
      </c>
      <c r="AW357" s="8">
        <v>0.15</v>
      </c>
      <c r="AX357" s="8">
        <v>0.31</v>
      </c>
      <c r="AY357" s="8">
        <v>0.32</v>
      </c>
      <c r="AZ357" s="8">
        <v>1.34</v>
      </c>
      <c r="BA357" s="8">
        <v>0.16</v>
      </c>
      <c r="BB357" s="8">
        <v>1.82</v>
      </c>
      <c r="BC357" s="8">
        <v>0.12</v>
      </c>
      <c r="BD357" s="8">
        <v>0.65</v>
      </c>
      <c r="BE357" s="8">
        <v>0.13</v>
      </c>
      <c r="BF357" s="8">
        <v>0.56000000000000005</v>
      </c>
      <c r="BG357" s="8">
        <v>0</v>
      </c>
      <c r="BH357" s="8">
        <v>7.0000000000000007E-2</v>
      </c>
      <c r="BI357" s="8">
        <v>0.22</v>
      </c>
      <c r="BJ357" s="8">
        <v>2.67</v>
      </c>
      <c r="BK357" s="8">
        <v>0.02</v>
      </c>
      <c r="BL357" s="8">
        <v>0</v>
      </c>
      <c r="BM357" s="8">
        <v>3.86</v>
      </c>
      <c r="BN357" s="8">
        <v>0.04</v>
      </c>
      <c r="BO357" s="8">
        <v>0.05</v>
      </c>
      <c r="BP357" s="8">
        <v>0</v>
      </c>
      <c r="BQ357" s="8">
        <v>0</v>
      </c>
      <c r="BR357" s="8">
        <v>0</v>
      </c>
      <c r="BS357" s="8">
        <v>501.06</v>
      </c>
      <c r="BT357" s="8" t="e">
        <f>$I$357/#REF!*100</f>
        <v>#REF!</v>
      </c>
      <c r="BU357" s="8">
        <v>47.06</v>
      </c>
      <c r="BW357" s="8">
        <v>0</v>
      </c>
      <c r="BX357" s="8">
        <v>0</v>
      </c>
      <c r="BY357" s="8">
        <v>0</v>
      </c>
      <c r="BZ357" s="8">
        <v>0</v>
      </c>
      <c r="CA357" s="8">
        <v>0</v>
      </c>
      <c r="CB357" s="8">
        <v>0</v>
      </c>
      <c r="CC357" s="8">
        <v>0</v>
      </c>
      <c r="CD357" s="8">
        <v>0</v>
      </c>
      <c r="CE357" s="8">
        <v>0</v>
      </c>
      <c r="CF357" s="8">
        <v>10.16</v>
      </c>
      <c r="CG357" s="8">
        <v>1.44</v>
      </c>
    </row>
    <row r="358" spans="1:85" x14ac:dyDescent="0.25">
      <c r="B358" s="23" t="s">
        <v>107</v>
      </c>
      <c r="D358" s="20"/>
      <c r="E358" s="20"/>
      <c r="F358" s="20"/>
      <c r="G358" s="20"/>
      <c r="H358" s="20"/>
      <c r="I358" s="20"/>
    </row>
    <row r="359" spans="1:85" x14ac:dyDescent="0.25">
      <c r="A359" s="5" t="str">
        <f>"-"</f>
        <v>-</v>
      </c>
      <c r="B359" s="10" t="s">
        <v>108</v>
      </c>
      <c r="C359" s="28" t="str">
        <f>"200"</f>
        <v>200</v>
      </c>
      <c r="D359" s="20">
        <v>6</v>
      </c>
      <c r="E359" s="20">
        <v>6</v>
      </c>
      <c r="F359" s="20">
        <v>0.1</v>
      </c>
      <c r="G359" s="20">
        <v>0</v>
      </c>
      <c r="H359" s="20">
        <v>8</v>
      </c>
      <c r="I359" s="20">
        <v>60.4</v>
      </c>
      <c r="J359" s="9">
        <v>0</v>
      </c>
      <c r="K359" s="9">
        <v>0</v>
      </c>
      <c r="L359" s="9">
        <v>0</v>
      </c>
      <c r="M359" s="9">
        <v>0</v>
      </c>
      <c r="N359" s="9">
        <v>8</v>
      </c>
      <c r="O359" s="9">
        <v>0</v>
      </c>
      <c r="P359" s="9">
        <v>0</v>
      </c>
      <c r="Q359" s="9">
        <v>0</v>
      </c>
      <c r="R359" s="9">
        <v>0</v>
      </c>
      <c r="S359" s="9">
        <v>1.7</v>
      </c>
      <c r="T359" s="9">
        <v>1.4</v>
      </c>
      <c r="U359" s="9">
        <v>0</v>
      </c>
      <c r="V359" s="9">
        <v>304</v>
      </c>
      <c r="W359" s="9">
        <v>0.34</v>
      </c>
      <c r="X359" s="9">
        <v>0.2</v>
      </c>
      <c r="Y359" s="9">
        <v>1.8</v>
      </c>
      <c r="Z359" s="9">
        <v>1.4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182.8</v>
      </c>
      <c r="BU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</row>
    <row r="360" spans="1:85" s="8" customFormat="1" x14ac:dyDescent="0.25">
      <c r="B360" s="15" t="s">
        <v>109</v>
      </c>
      <c r="C360" s="25" t="str">
        <f>C359</f>
        <v>200</v>
      </c>
      <c r="D360" s="21">
        <v>6</v>
      </c>
      <c r="E360" s="21">
        <v>6</v>
      </c>
      <c r="F360" s="21">
        <v>0.1</v>
      </c>
      <c r="G360" s="21">
        <v>0</v>
      </c>
      <c r="H360" s="21">
        <v>8</v>
      </c>
      <c r="I360" s="21">
        <v>60.4</v>
      </c>
      <c r="J360" s="22">
        <v>0</v>
      </c>
      <c r="K360" s="22">
        <v>0</v>
      </c>
      <c r="L360" s="22">
        <v>0</v>
      </c>
      <c r="M360" s="22">
        <v>0</v>
      </c>
      <c r="N360" s="22">
        <v>8</v>
      </c>
      <c r="O360" s="22">
        <v>0</v>
      </c>
      <c r="P360" s="22">
        <v>0</v>
      </c>
      <c r="Q360" s="22">
        <v>0</v>
      </c>
      <c r="R360" s="22">
        <v>0</v>
      </c>
      <c r="S360" s="22">
        <v>1.7</v>
      </c>
      <c r="T360" s="22">
        <v>1.4</v>
      </c>
      <c r="U360" s="22">
        <v>0</v>
      </c>
      <c r="V360" s="22">
        <v>304</v>
      </c>
      <c r="W360" s="22">
        <v>0.34</v>
      </c>
      <c r="X360" s="22">
        <v>0.2</v>
      </c>
      <c r="Y360" s="22">
        <v>1.8</v>
      </c>
      <c r="Z360" s="22">
        <v>1.4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8">
        <v>0</v>
      </c>
      <c r="AV360" s="8">
        <v>0</v>
      </c>
      <c r="AW360" s="8">
        <v>0</v>
      </c>
      <c r="AX360" s="8">
        <v>0</v>
      </c>
      <c r="AY360" s="8">
        <v>0</v>
      </c>
      <c r="AZ360" s="8">
        <v>0</v>
      </c>
      <c r="BA360" s="8">
        <v>0</v>
      </c>
      <c r="BB360" s="8">
        <v>0</v>
      </c>
      <c r="BC360" s="8">
        <v>0</v>
      </c>
      <c r="BD360" s="8">
        <v>0</v>
      </c>
      <c r="BE360" s="8">
        <v>0</v>
      </c>
      <c r="BF360" s="8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0</v>
      </c>
      <c r="BS360" s="8">
        <v>182.8</v>
      </c>
      <c r="BT360" s="8" t="e">
        <f>$I$360/#REF!*100</f>
        <v>#REF!</v>
      </c>
      <c r="BU360" s="8">
        <v>0</v>
      </c>
      <c r="BW360" s="8">
        <v>0</v>
      </c>
      <c r="BX360" s="8">
        <v>0</v>
      </c>
      <c r="BY360" s="8">
        <v>0</v>
      </c>
      <c r="BZ360" s="8">
        <v>0</v>
      </c>
      <c r="CA360" s="8">
        <v>0</v>
      </c>
      <c r="CB360" s="8">
        <v>0</v>
      </c>
      <c r="CC360" s="8">
        <v>0</v>
      </c>
      <c r="CD360" s="8">
        <v>0</v>
      </c>
      <c r="CE360" s="8">
        <v>0</v>
      </c>
      <c r="CF360" s="8">
        <v>0</v>
      </c>
      <c r="CG360" s="8">
        <v>0</v>
      </c>
    </row>
    <row r="361" spans="1:85" s="8" customFormat="1" x14ac:dyDescent="0.25">
      <c r="B361" s="15" t="s">
        <v>110</v>
      </c>
      <c r="C361" s="27">
        <f>C360+C357+C350+C345+C337+C334</f>
        <v>2830</v>
      </c>
      <c r="D361" s="21">
        <v>104.1</v>
      </c>
      <c r="E361" s="21">
        <v>64.680000000000007</v>
      </c>
      <c r="F361" s="21">
        <v>81.58</v>
      </c>
      <c r="G361" s="21">
        <v>23.09</v>
      </c>
      <c r="H361" s="21">
        <v>385.96</v>
      </c>
      <c r="I361" s="21">
        <v>2777.61</v>
      </c>
      <c r="J361" s="22">
        <v>40.299999999999997</v>
      </c>
      <c r="K361" s="22">
        <v>12.05</v>
      </c>
      <c r="L361" s="22">
        <v>17.239999999999998</v>
      </c>
      <c r="M361" s="22">
        <v>0</v>
      </c>
      <c r="N361" s="22">
        <v>174.44</v>
      </c>
      <c r="O361" s="22">
        <v>211.52</v>
      </c>
      <c r="P361" s="22">
        <v>34.72</v>
      </c>
      <c r="Q361" s="22">
        <v>0</v>
      </c>
      <c r="R361" s="22">
        <v>0</v>
      </c>
      <c r="S361" s="22">
        <v>9.16</v>
      </c>
      <c r="T361" s="22">
        <v>28.38</v>
      </c>
      <c r="U361" s="22">
        <v>2994.97</v>
      </c>
      <c r="V361" s="22">
        <v>4147.26</v>
      </c>
      <c r="W361" s="22">
        <v>2.0499999999999998</v>
      </c>
      <c r="X361" s="22">
        <v>15.67</v>
      </c>
      <c r="Y361" s="22">
        <v>40.96</v>
      </c>
      <c r="Z361" s="22">
        <v>250.55</v>
      </c>
      <c r="AA361" s="8">
        <v>0.4</v>
      </c>
      <c r="AB361" s="8">
        <v>0</v>
      </c>
      <c r="AC361" s="8">
        <v>0</v>
      </c>
      <c r="AD361" s="8">
        <v>4728.95</v>
      </c>
      <c r="AE361" s="8">
        <v>2786.13</v>
      </c>
      <c r="AF361" s="8">
        <v>1403.38</v>
      </c>
      <c r="AG361" s="8">
        <v>2192.6999999999998</v>
      </c>
      <c r="AH361" s="8">
        <v>749.06</v>
      </c>
      <c r="AI361" s="8">
        <v>3319.54</v>
      </c>
      <c r="AJ361" s="8">
        <v>2967.55</v>
      </c>
      <c r="AK361" s="8">
        <v>5083.6899999999996</v>
      </c>
      <c r="AL361" s="8">
        <v>5715.26</v>
      </c>
      <c r="AM361" s="8">
        <v>1652.92</v>
      </c>
      <c r="AN361" s="8">
        <v>3133.29</v>
      </c>
      <c r="AO361" s="8">
        <v>14502.31</v>
      </c>
      <c r="AP361" s="8">
        <v>1709.04</v>
      </c>
      <c r="AQ361" s="8">
        <v>3805.99</v>
      </c>
      <c r="AR361" s="8">
        <v>2946.94</v>
      </c>
      <c r="AS361" s="8">
        <v>2066.1799999999998</v>
      </c>
      <c r="AT361" s="8">
        <v>1156.9100000000001</v>
      </c>
      <c r="AU361" s="8">
        <v>4.29</v>
      </c>
      <c r="AV361" s="8">
        <v>3.26</v>
      </c>
      <c r="AW361" s="8">
        <v>2.5499999999999998</v>
      </c>
      <c r="AX361" s="8">
        <v>5.01</v>
      </c>
      <c r="AY361" s="8">
        <v>2.2000000000000002</v>
      </c>
      <c r="AZ361" s="8">
        <v>13.39</v>
      </c>
      <c r="BA361" s="8">
        <v>1.03</v>
      </c>
      <c r="BB361" s="8">
        <v>25.83</v>
      </c>
      <c r="BC361" s="8">
        <v>0.56999999999999995</v>
      </c>
      <c r="BD361" s="8">
        <v>11.85</v>
      </c>
      <c r="BE361" s="8">
        <v>1.78</v>
      </c>
      <c r="BF361" s="8">
        <v>1.24</v>
      </c>
      <c r="BG361" s="8">
        <v>0</v>
      </c>
      <c r="BH361" s="8">
        <v>0.28000000000000003</v>
      </c>
      <c r="BI361" s="8">
        <v>2.91</v>
      </c>
      <c r="BJ361" s="8">
        <v>62.87</v>
      </c>
      <c r="BK361" s="8">
        <v>0.2</v>
      </c>
      <c r="BL361" s="8">
        <v>0</v>
      </c>
      <c r="BM361" s="8">
        <v>30.92</v>
      </c>
      <c r="BN361" s="8">
        <v>1.25</v>
      </c>
      <c r="BO361" s="8">
        <v>1.1599999999999999</v>
      </c>
      <c r="BP361" s="8">
        <v>0</v>
      </c>
      <c r="BQ361" s="8">
        <v>0</v>
      </c>
      <c r="BR361" s="8">
        <v>0</v>
      </c>
      <c r="BS361" s="8">
        <v>2154.73</v>
      </c>
      <c r="BU361" s="8">
        <v>655.04</v>
      </c>
      <c r="BW361" s="8">
        <v>0</v>
      </c>
      <c r="BX361" s="8">
        <v>0</v>
      </c>
      <c r="BY361" s="8">
        <v>0</v>
      </c>
      <c r="BZ361" s="8">
        <v>0</v>
      </c>
      <c r="CA361" s="8">
        <v>0</v>
      </c>
      <c r="CB361" s="8">
        <v>0</v>
      </c>
      <c r="CC361" s="8">
        <v>0</v>
      </c>
      <c r="CD361" s="8">
        <v>0</v>
      </c>
      <c r="CE361" s="8">
        <v>0</v>
      </c>
      <c r="CF361" s="8">
        <v>78.959999999999994</v>
      </c>
      <c r="CG361" s="8">
        <v>6.19</v>
      </c>
    </row>
    <row r="362" spans="1:85" x14ac:dyDescent="0.25">
      <c r="B362" s="23" t="s">
        <v>177</v>
      </c>
      <c r="D362" s="20"/>
      <c r="E362" s="20"/>
      <c r="F362" s="20"/>
      <c r="G362" s="20"/>
      <c r="H362" s="20"/>
      <c r="I362" s="20"/>
    </row>
    <row r="363" spans="1:85" x14ac:dyDescent="0.25">
      <c r="B363" s="23" t="s">
        <v>78</v>
      </c>
      <c r="D363" s="20"/>
      <c r="E363" s="20"/>
      <c r="F363" s="20"/>
      <c r="G363" s="20"/>
      <c r="H363" s="20"/>
      <c r="I363" s="20"/>
    </row>
    <row r="364" spans="1:85" x14ac:dyDescent="0.25">
      <c r="A364" s="5" t="str">
        <f>"17/4"</f>
        <v>17/4</v>
      </c>
      <c r="B364" s="10" t="s">
        <v>149</v>
      </c>
      <c r="C364" s="28" t="str">
        <f>"180"</f>
        <v>180</v>
      </c>
      <c r="D364" s="20">
        <v>5.37</v>
      </c>
      <c r="E364" s="20">
        <v>2.12</v>
      </c>
      <c r="F364" s="20">
        <v>4.29</v>
      </c>
      <c r="G364" s="20">
        <v>0.47</v>
      </c>
      <c r="H364" s="20">
        <v>27.72</v>
      </c>
      <c r="I364" s="20">
        <v>177.25160879999999</v>
      </c>
      <c r="J364" s="9">
        <v>3.06</v>
      </c>
      <c r="K364" s="9">
        <v>0.08</v>
      </c>
      <c r="L364" s="9">
        <v>1.22</v>
      </c>
      <c r="M364" s="9">
        <v>0</v>
      </c>
      <c r="N364" s="9">
        <v>6.82</v>
      </c>
      <c r="O364" s="9">
        <v>20.9</v>
      </c>
      <c r="P364" s="9">
        <v>2.65</v>
      </c>
      <c r="Q364" s="9">
        <v>0</v>
      </c>
      <c r="R364" s="9">
        <v>0</v>
      </c>
      <c r="S364" s="9">
        <v>7.0000000000000007E-2</v>
      </c>
      <c r="T364" s="9">
        <v>1.71</v>
      </c>
      <c r="U364" s="9">
        <v>284.69</v>
      </c>
      <c r="V364" s="9">
        <v>158.55000000000001</v>
      </c>
      <c r="W364" s="9">
        <v>0.11</v>
      </c>
      <c r="X364" s="9">
        <v>0.84</v>
      </c>
      <c r="Y364" s="9">
        <v>2.2799999999999998</v>
      </c>
      <c r="Z364" s="9">
        <v>0.37</v>
      </c>
      <c r="AA364" s="5">
        <v>0</v>
      </c>
      <c r="AB364" s="5">
        <v>0</v>
      </c>
      <c r="AC364" s="5">
        <v>0</v>
      </c>
      <c r="AD364" s="5">
        <v>175.25</v>
      </c>
      <c r="AE364" s="5">
        <v>120.06</v>
      </c>
      <c r="AF364" s="5">
        <v>54.73</v>
      </c>
      <c r="AG364" s="5">
        <v>86.24</v>
      </c>
      <c r="AH364" s="5">
        <v>42.08</v>
      </c>
      <c r="AI364" s="5">
        <v>177.44</v>
      </c>
      <c r="AJ364" s="5">
        <v>138.36000000000001</v>
      </c>
      <c r="AK364" s="5">
        <v>166.75</v>
      </c>
      <c r="AL364" s="5">
        <v>217.21</v>
      </c>
      <c r="AM364" s="5">
        <v>79.05</v>
      </c>
      <c r="AN364" s="5">
        <v>139.63</v>
      </c>
      <c r="AO364" s="5">
        <v>815.49</v>
      </c>
      <c r="AP364" s="5">
        <v>1.1499999999999999</v>
      </c>
      <c r="AQ364" s="5">
        <v>445</v>
      </c>
      <c r="AR364" s="5">
        <v>133.88</v>
      </c>
      <c r="AS364" s="5">
        <v>102.98</v>
      </c>
      <c r="AT364" s="5">
        <v>68.05</v>
      </c>
      <c r="AU364" s="5">
        <v>0.09</v>
      </c>
      <c r="AV364" s="5">
        <v>0.04</v>
      </c>
      <c r="AW364" s="5">
        <v>0.02</v>
      </c>
      <c r="AX364" s="5">
        <v>0.05</v>
      </c>
      <c r="AY364" s="5">
        <v>0.06</v>
      </c>
      <c r="AZ364" s="5">
        <v>0.28000000000000003</v>
      </c>
      <c r="BA364" s="5">
        <v>0</v>
      </c>
      <c r="BB364" s="5">
        <v>0.74</v>
      </c>
      <c r="BC364" s="5">
        <v>0</v>
      </c>
      <c r="BD364" s="5">
        <v>0.24</v>
      </c>
      <c r="BE364" s="5">
        <v>0</v>
      </c>
      <c r="BF364" s="5">
        <v>0</v>
      </c>
      <c r="BG364" s="5">
        <v>0</v>
      </c>
      <c r="BH364" s="5">
        <v>0.05</v>
      </c>
      <c r="BI364" s="5">
        <v>0.08</v>
      </c>
      <c r="BJ364" s="5">
        <v>0.62</v>
      </c>
      <c r="BK364" s="5">
        <v>0</v>
      </c>
      <c r="BL364" s="5">
        <v>0</v>
      </c>
      <c r="BM364" s="5">
        <v>0.04</v>
      </c>
      <c r="BN364" s="5">
        <v>0</v>
      </c>
      <c r="BO364" s="5">
        <v>0</v>
      </c>
      <c r="BP364" s="5">
        <v>0</v>
      </c>
      <c r="BQ364" s="5">
        <v>0</v>
      </c>
      <c r="BR364" s="5">
        <v>0</v>
      </c>
      <c r="BS364" s="5">
        <v>160.03</v>
      </c>
      <c r="BU364" s="5">
        <v>19.68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0</v>
      </c>
      <c r="CD364" s="5">
        <v>0</v>
      </c>
      <c r="CE364" s="5">
        <v>0</v>
      </c>
      <c r="CF364" s="5">
        <v>3.6</v>
      </c>
      <c r="CG364" s="5">
        <v>0.72</v>
      </c>
    </row>
    <row r="365" spans="1:85" x14ac:dyDescent="0.25">
      <c r="A365" s="5" t="str">
        <f>"1/6"</f>
        <v>1/6</v>
      </c>
      <c r="B365" s="10" t="s">
        <v>113</v>
      </c>
      <c r="C365" s="28" t="str">
        <f>"40"</f>
        <v>40</v>
      </c>
      <c r="D365" s="20">
        <v>5.08</v>
      </c>
      <c r="E365" s="20">
        <v>5.08</v>
      </c>
      <c r="F365" s="20">
        <v>4.5999999999999996</v>
      </c>
      <c r="G365" s="20">
        <v>0</v>
      </c>
      <c r="H365" s="20">
        <v>0.28000000000000003</v>
      </c>
      <c r="I365" s="20">
        <v>62.783999999999999</v>
      </c>
      <c r="J365" s="9">
        <v>1.2</v>
      </c>
      <c r="K365" s="9">
        <v>0</v>
      </c>
      <c r="L365" s="9">
        <v>0</v>
      </c>
      <c r="M365" s="9">
        <v>0</v>
      </c>
      <c r="N365" s="9">
        <v>0.28000000000000003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0.4</v>
      </c>
      <c r="U365" s="9">
        <v>53.6</v>
      </c>
      <c r="V365" s="9">
        <v>56</v>
      </c>
      <c r="W365" s="9">
        <v>0.18</v>
      </c>
      <c r="X365" s="9">
        <v>0.08</v>
      </c>
      <c r="Y365" s="9">
        <v>1.44</v>
      </c>
      <c r="Z365" s="9">
        <v>0</v>
      </c>
      <c r="AA365" s="5">
        <v>0</v>
      </c>
      <c r="AB365" s="5">
        <v>0</v>
      </c>
      <c r="AC365" s="5">
        <v>0</v>
      </c>
      <c r="AD365" s="5">
        <v>432.4</v>
      </c>
      <c r="AE365" s="5">
        <v>361.2</v>
      </c>
      <c r="AF365" s="5">
        <v>169.6</v>
      </c>
      <c r="AG365" s="5">
        <v>244</v>
      </c>
      <c r="AH365" s="5">
        <v>81.599999999999994</v>
      </c>
      <c r="AI365" s="5">
        <v>260.8</v>
      </c>
      <c r="AJ365" s="5">
        <v>284</v>
      </c>
      <c r="AK365" s="5">
        <v>314.8</v>
      </c>
      <c r="AL365" s="5">
        <v>491.6</v>
      </c>
      <c r="AM365" s="5">
        <v>136</v>
      </c>
      <c r="AN365" s="5">
        <v>166.4</v>
      </c>
      <c r="AO365" s="5">
        <v>709.2</v>
      </c>
      <c r="AP365" s="5">
        <v>5.6</v>
      </c>
      <c r="AQ365" s="5">
        <v>158.4</v>
      </c>
      <c r="AR365" s="5">
        <v>371.2</v>
      </c>
      <c r="AS365" s="5">
        <v>190.4</v>
      </c>
      <c r="AT365" s="5">
        <v>117.2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0</v>
      </c>
      <c r="BD365" s="5">
        <v>0</v>
      </c>
      <c r="BE365" s="5">
        <v>0</v>
      </c>
      <c r="BF365" s="5">
        <v>0</v>
      </c>
      <c r="BG365" s="5">
        <v>0</v>
      </c>
      <c r="BH365" s="5">
        <v>0</v>
      </c>
      <c r="BI365" s="5">
        <v>0</v>
      </c>
      <c r="BJ365" s="5">
        <v>0</v>
      </c>
      <c r="BK365" s="5">
        <v>0</v>
      </c>
      <c r="BL365" s="5">
        <v>0</v>
      </c>
      <c r="BM365" s="5">
        <v>0</v>
      </c>
      <c r="BN365" s="5">
        <v>0</v>
      </c>
      <c r="BO365" s="5">
        <v>0</v>
      </c>
      <c r="BP365" s="5">
        <v>0</v>
      </c>
      <c r="BQ365" s="5">
        <v>0</v>
      </c>
      <c r="BR365" s="5">
        <v>0</v>
      </c>
      <c r="BS365" s="5">
        <v>29.64</v>
      </c>
      <c r="BU365" s="5">
        <v>104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0</v>
      </c>
      <c r="CD365" s="5">
        <v>0</v>
      </c>
      <c r="CE365" s="5">
        <v>0</v>
      </c>
      <c r="CF365" s="5">
        <v>0</v>
      </c>
      <c r="CG365" s="5">
        <v>0</v>
      </c>
    </row>
    <row r="366" spans="1:85" x14ac:dyDescent="0.25">
      <c r="A366" s="5" t="str">
        <f>"9/13"</f>
        <v>9/13</v>
      </c>
      <c r="B366" s="10" t="s">
        <v>80</v>
      </c>
      <c r="C366" s="28" t="str">
        <f>"10"</f>
        <v>10</v>
      </c>
      <c r="D366" s="20">
        <v>0.08</v>
      </c>
      <c r="E366" s="20">
        <v>0.08</v>
      </c>
      <c r="F366" s="20">
        <v>7.25</v>
      </c>
      <c r="G366" s="20">
        <v>0</v>
      </c>
      <c r="H366" s="20">
        <v>0.13</v>
      </c>
      <c r="I366" s="20">
        <v>66.063999999999993</v>
      </c>
      <c r="J366" s="9">
        <v>4.71</v>
      </c>
      <c r="K366" s="9">
        <v>0.22</v>
      </c>
      <c r="L366" s="9">
        <v>0</v>
      </c>
      <c r="M366" s="9">
        <v>0</v>
      </c>
      <c r="N366" s="9">
        <v>0.13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0.14000000000000001</v>
      </c>
      <c r="U366" s="9">
        <v>1.5</v>
      </c>
      <c r="V366" s="9">
        <v>3</v>
      </c>
      <c r="W366" s="9">
        <v>0.01</v>
      </c>
      <c r="X366" s="9">
        <v>0.01</v>
      </c>
      <c r="Y366" s="9">
        <v>0.02</v>
      </c>
      <c r="Z366" s="9">
        <v>0</v>
      </c>
      <c r="AA366" s="5">
        <v>0</v>
      </c>
      <c r="AB366" s="5">
        <v>0</v>
      </c>
      <c r="AC366" s="5">
        <v>0</v>
      </c>
      <c r="AD366" s="5">
        <v>7.6</v>
      </c>
      <c r="AE366" s="5">
        <v>4.5</v>
      </c>
      <c r="AF366" s="5">
        <v>1.7</v>
      </c>
      <c r="AG366" s="5">
        <v>4.7</v>
      </c>
      <c r="AH366" s="5">
        <v>4.3</v>
      </c>
      <c r="AI366" s="5">
        <v>4.2</v>
      </c>
      <c r="AJ366" s="5">
        <v>3.6</v>
      </c>
      <c r="AK366" s="5">
        <v>2.6</v>
      </c>
      <c r="AL366" s="5">
        <v>5.7</v>
      </c>
      <c r="AM366" s="5">
        <v>3.5</v>
      </c>
      <c r="AN366" s="5">
        <v>2.4</v>
      </c>
      <c r="AO366" s="5">
        <v>14.2</v>
      </c>
      <c r="AP366" s="5">
        <v>0</v>
      </c>
      <c r="AQ366" s="5">
        <v>4.8</v>
      </c>
      <c r="AR366" s="5">
        <v>5.4</v>
      </c>
      <c r="AS366" s="5">
        <v>4.2</v>
      </c>
      <c r="AT366" s="5">
        <v>1</v>
      </c>
      <c r="AU366" s="5">
        <v>0.27</v>
      </c>
      <c r="AV366" s="5">
        <v>0.12</v>
      </c>
      <c r="AW366" s="5">
        <v>7.0000000000000007E-2</v>
      </c>
      <c r="AX366" s="5">
        <v>0.15</v>
      </c>
      <c r="AY366" s="5">
        <v>0.17</v>
      </c>
      <c r="AZ366" s="5">
        <v>0.79</v>
      </c>
      <c r="BA366" s="5">
        <v>0</v>
      </c>
      <c r="BB366" s="5">
        <v>2.21</v>
      </c>
      <c r="BC366" s="5">
        <v>0</v>
      </c>
      <c r="BD366" s="5">
        <v>0.68</v>
      </c>
      <c r="BE366" s="5">
        <v>0</v>
      </c>
      <c r="BF366" s="5">
        <v>0</v>
      </c>
      <c r="BG366" s="5">
        <v>0</v>
      </c>
      <c r="BH366" s="5">
        <v>0.15</v>
      </c>
      <c r="BI366" s="5">
        <v>0.23</v>
      </c>
      <c r="BJ366" s="5">
        <v>1.8</v>
      </c>
      <c r="BK366" s="5">
        <v>0</v>
      </c>
      <c r="BL366" s="5">
        <v>0</v>
      </c>
      <c r="BM366" s="5">
        <v>0.09</v>
      </c>
      <c r="BN366" s="5">
        <v>0.01</v>
      </c>
      <c r="BO366" s="5">
        <v>0</v>
      </c>
      <c r="BP366" s="5">
        <v>0</v>
      </c>
      <c r="BQ366" s="5">
        <v>0</v>
      </c>
      <c r="BR366" s="5">
        <v>0</v>
      </c>
      <c r="BS366" s="5">
        <v>2.5</v>
      </c>
      <c r="BU366" s="5">
        <v>45</v>
      </c>
      <c r="BW366" s="5">
        <v>0</v>
      </c>
      <c r="BX366" s="5">
        <v>0</v>
      </c>
      <c r="BY366" s="5">
        <v>0</v>
      </c>
      <c r="BZ366" s="5">
        <v>0</v>
      </c>
      <c r="CA366" s="5">
        <v>0</v>
      </c>
      <c r="CB366" s="5">
        <v>0</v>
      </c>
      <c r="CC366" s="5">
        <v>0</v>
      </c>
      <c r="CD366" s="5">
        <v>0</v>
      </c>
      <c r="CE366" s="5">
        <v>0</v>
      </c>
      <c r="CF366" s="5">
        <v>0</v>
      </c>
      <c r="CG366" s="5">
        <v>0</v>
      </c>
    </row>
    <row r="367" spans="1:85" x14ac:dyDescent="0.25">
      <c r="A367" s="5" t="str">
        <f>""</f>
        <v/>
      </c>
      <c r="B367" s="10" t="s">
        <v>81</v>
      </c>
      <c r="C367" s="28" t="str">
        <f>"15"</f>
        <v>15</v>
      </c>
      <c r="D367" s="20">
        <v>3.95</v>
      </c>
      <c r="E367" s="20">
        <v>3.95</v>
      </c>
      <c r="F367" s="20">
        <v>3.99</v>
      </c>
      <c r="G367" s="20">
        <v>0</v>
      </c>
      <c r="H367" s="20">
        <v>0</v>
      </c>
      <c r="I367" s="20">
        <v>52.59</v>
      </c>
      <c r="J367" s="9">
        <v>2.2999999999999998</v>
      </c>
      <c r="K367" s="9">
        <v>0</v>
      </c>
      <c r="L367" s="9">
        <v>2.2999999999999998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0.3</v>
      </c>
      <c r="T367" s="9">
        <v>0.65</v>
      </c>
      <c r="U367" s="9">
        <v>0</v>
      </c>
      <c r="V367" s="9">
        <v>15</v>
      </c>
      <c r="W367" s="9">
        <v>0.06</v>
      </c>
      <c r="X367" s="9">
        <v>0.03</v>
      </c>
      <c r="Y367" s="9">
        <v>1.02</v>
      </c>
      <c r="Z367" s="9">
        <v>0.11</v>
      </c>
      <c r="AA367" s="5">
        <v>0</v>
      </c>
      <c r="AB367" s="5">
        <v>0</v>
      </c>
      <c r="AC367" s="5">
        <v>0</v>
      </c>
      <c r="AD367" s="5">
        <v>345</v>
      </c>
      <c r="AE367" s="5">
        <v>237</v>
      </c>
      <c r="AF367" s="5">
        <v>84</v>
      </c>
      <c r="AG367" s="5">
        <v>142.5</v>
      </c>
      <c r="AH367" s="5">
        <v>105</v>
      </c>
      <c r="AI367" s="5">
        <v>201</v>
      </c>
      <c r="AJ367" s="5">
        <v>114</v>
      </c>
      <c r="AK367" s="5">
        <v>130.5</v>
      </c>
      <c r="AL367" s="5">
        <v>234</v>
      </c>
      <c r="AM367" s="5">
        <v>105</v>
      </c>
      <c r="AN367" s="5">
        <v>76.5</v>
      </c>
      <c r="AO367" s="5">
        <v>775.5</v>
      </c>
      <c r="AP367" s="5">
        <v>0</v>
      </c>
      <c r="AQ367" s="5">
        <v>409.5</v>
      </c>
      <c r="AR367" s="5">
        <v>193.5</v>
      </c>
      <c r="AS367" s="5">
        <v>208.5</v>
      </c>
      <c r="AT367" s="5">
        <v>32.25</v>
      </c>
      <c r="AU367" s="5">
        <v>0</v>
      </c>
      <c r="AV367" s="5">
        <v>0.02</v>
      </c>
      <c r="AW367" s="5">
        <v>0.06</v>
      </c>
      <c r="AX367" s="5">
        <v>0.16</v>
      </c>
      <c r="AY367" s="5">
        <v>0.19</v>
      </c>
      <c r="AZ367" s="5">
        <v>0.5</v>
      </c>
      <c r="BA367" s="5">
        <v>0.06</v>
      </c>
      <c r="BB367" s="5">
        <v>1.05</v>
      </c>
      <c r="BC367" s="5">
        <v>0.02</v>
      </c>
      <c r="BD367" s="5">
        <v>0.24</v>
      </c>
      <c r="BE367" s="5">
        <v>0.02</v>
      </c>
      <c r="BF367" s="5">
        <v>0</v>
      </c>
      <c r="BG367" s="5">
        <v>0</v>
      </c>
      <c r="BH367" s="5">
        <v>0</v>
      </c>
      <c r="BI367" s="5">
        <v>0.1</v>
      </c>
      <c r="BJ367" s="5">
        <v>0.78</v>
      </c>
      <c r="BK367" s="5">
        <v>0</v>
      </c>
      <c r="BL367" s="5">
        <v>0</v>
      </c>
      <c r="BM367" s="5">
        <v>0.1</v>
      </c>
      <c r="BN367" s="5">
        <v>0</v>
      </c>
      <c r="BO367" s="5">
        <v>0</v>
      </c>
      <c r="BP367" s="5">
        <v>0</v>
      </c>
      <c r="BQ367" s="5">
        <v>0</v>
      </c>
      <c r="BR367" s="5">
        <v>0</v>
      </c>
      <c r="BS367" s="5">
        <v>6.12</v>
      </c>
      <c r="BU367" s="5">
        <v>35.75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0</v>
      </c>
      <c r="CC367" s="5">
        <v>0</v>
      </c>
      <c r="CD367" s="5">
        <v>0</v>
      </c>
      <c r="CE367" s="5">
        <v>0</v>
      </c>
      <c r="CF367" s="5">
        <v>0</v>
      </c>
      <c r="CG367" s="5">
        <v>0</v>
      </c>
    </row>
    <row r="368" spans="1:85" x14ac:dyDescent="0.25">
      <c r="A368" s="5" t="str">
        <f>"-"</f>
        <v>-</v>
      </c>
      <c r="B368" s="10" t="s">
        <v>83</v>
      </c>
      <c r="C368" s="28" t="str">
        <f>"100"</f>
        <v>100</v>
      </c>
      <c r="D368" s="20">
        <v>6.61</v>
      </c>
      <c r="E368" s="20">
        <v>0</v>
      </c>
      <c r="F368" s="20">
        <v>0.66</v>
      </c>
      <c r="G368" s="20">
        <v>0.66</v>
      </c>
      <c r="H368" s="20">
        <v>46.7</v>
      </c>
      <c r="I368" s="20">
        <v>224.80099999999999</v>
      </c>
      <c r="J368" s="9">
        <v>0.2</v>
      </c>
      <c r="K368" s="9">
        <v>0</v>
      </c>
      <c r="L368" s="9">
        <v>0</v>
      </c>
      <c r="M368" s="9">
        <v>0</v>
      </c>
      <c r="N368" s="9">
        <v>1.1000000000000001</v>
      </c>
      <c r="O368" s="9">
        <v>45.6</v>
      </c>
      <c r="P368" s="9">
        <v>0.2</v>
      </c>
      <c r="Q368" s="9">
        <v>0</v>
      </c>
      <c r="R368" s="9">
        <v>0</v>
      </c>
      <c r="S368" s="9">
        <v>0.3</v>
      </c>
      <c r="T368" s="9">
        <v>1.8</v>
      </c>
      <c r="U368" s="9">
        <v>245.7</v>
      </c>
      <c r="V368" s="9">
        <v>82.46</v>
      </c>
      <c r="W368" s="9">
        <v>0.05</v>
      </c>
      <c r="X368" s="9">
        <v>1.36</v>
      </c>
      <c r="Y368" s="9">
        <v>3.1</v>
      </c>
      <c r="Z368" s="9">
        <v>0</v>
      </c>
      <c r="AA368" s="5">
        <v>0</v>
      </c>
      <c r="AB368" s="5">
        <v>0</v>
      </c>
      <c r="AC368" s="5">
        <v>0</v>
      </c>
      <c r="AD368" s="5">
        <v>508.95</v>
      </c>
      <c r="AE368" s="5">
        <v>168.78</v>
      </c>
      <c r="AF368" s="5">
        <v>100.05</v>
      </c>
      <c r="AG368" s="5">
        <v>200.1</v>
      </c>
      <c r="AH368" s="5">
        <v>75.69</v>
      </c>
      <c r="AI368" s="5">
        <v>361.92</v>
      </c>
      <c r="AJ368" s="5">
        <v>224.46</v>
      </c>
      <c r="AK368" s="5">
        <v>313.2</v>
      </c>
      <c r="AL368" s="5">
        <v>258.39</v>
      </c>
      <c r="AM368" s="5">
        <v>135.72</v>
      </c>
      <c r="AN368" s="5">
        <v>240.12</v>
      </c>
      <c r="AO368" s="5">
        <v>2007.96</v>
      </c>
      <c r="AP368" s="5">
        <v>234.9</v>
      </c>
      <c r="AQ368" s="5">
        <v>654.24</v>
      </c>
      <c r="AR368" s="5">
        <v>284.49</v>
      </c>
      <c r="AS368" s="5">
        <v>188.79</v>
      </c>
      <c r="AT368" s="5">
        <v>149.63999999999999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0.14000000000000001</v>
      </c>
      <c r="BB368" s="5">
        <v>0.08</v>
      </c>
      <c r="BC368" s="5">
        <v>7.0000000000000007E-2</v>
      </c>
      <c r="BD368" s="5">
        <v>0.01</v>
      </c>
      <c r="BE368" s="5">
        <v>0</v>
      </c>
      <c r="BF368" s="5">
        <v>0</v>
      </c>
      <c r="BG368" s="5">
        <v>0</v>
      </c>
      <c r="BH368" s="5">
        <v>0</v>
      </c>
      <c r="BI368" s="5">
        <v>0.01</v>
      </c>
      <c r="BJ368" s="5">
        <v>7.0000000000000007E-2</v>
      </c>
      <c r="BK368" s="5">
        <v>0</v>
      </c>
      <c r="BL368" s="5">
        <v>0</v>
      </c>
      <c r="BM368" s="5">
        <v>0.28000000000000003</v>
      </c>
      <c r="BN368" s="5">
        <v>0.01</v>
      </c>
      <c r="BO368" s="5">
        <v>0</v>
      </c>
      <c r="BP368" s="5">
        <v>0</v>
      </c>
      <c r="BQ368" s="5">
        <v>0</v>
      </c>
      <c r="BR368" s="5">
        <v>0</v>
      </c>
      <c r="BS368" s="5">
        <v>39.1</v>
      </c>
      <c r="BU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</row>
    <row r="369" spans="1:85" x14ac:dyDescent="0.25">
      <c r="A369" s="5" t="str">
        <f>"17/10"</f>
        <v>17/10</v>
      </c>
      <c r="B369" s="10" t="s">
        <v>150</v>
      </c>
      <c r="C369" s="28" t="str">
        <f>"200"</f>
        <v>200</v>
      </c>
      <c r="D369" s="20">
        <v>3.01</v>
      </c>
      <c r="E369" s="20">
        <v>2.9</v>
      </c>
      <c r="F369" s="20">
        <v>2.88</v>
      </c>
      <c r="G369" s="20">
        <v>7.0000000000000007E-2</v>
      </c>
      <c r="H369" s="20">
        <v>13.36</v>
      </c>
      <c r="I369" s="20">
        <v>89.009680000000003</v>
      </c>
      <c r="J369" s="9">
        <v>2</v>
      </c>
      <c r="K369" s="9">
        <v>0</v>
      </c>
      <c r="L369" s="9">
        <v>0</v>
      </c>
      <c r="M369" s="9">
        <v>0</v>
      </c>
      <c r="N369" s="9">
        <v>13.36</v>
      </c>
      <c r="O369" s="9">
        <v>0</v>
      </c>
      <c r="P369" s="9">
        <v>0</v>
      </c>
      <c r="Q369" s="9">
        <v>0</v>
      </c>
      <c r="R369" s="9">
        <v>0</v>
      </c>
      <c r="S369" s="9">
        <v>0.1</v>
      </c>
      <c r="T369" s="9">
        <v>0.71</v>
      </c>
      <c r="U369" s="9">
        <v>50.1</v>
      </c>
      <c r="V369" s="9">
        <v>128.74</v>
      </c>
      <c r="W369" s="9">
        <v>0.12</v>
      </c>
      <c r="X369" s="9">
        <v>0.08</v>
      </c>
      <c r="Y369" s="9">
        <v>0.8</v>
      </c>
      <c r="Z369" s="9">
        <v>0.52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198.55</v>
      </c>
      <c r="BU369" s="5">
        <v>13.33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10</v>
      </c>
      <c r="CG369" s="5">
        <v>0</v>
      </c>
    </row>
    <row r="370" spans="1:85" s="8" customFormat="1" x14ac:dyDescent="0.25">
      <c r="B370" s="15" t="s">
        <v>85</v>
      </c>
      <c r="C370" s="25">
        <f>C369+C367+C368+C366+C365+C364</f>
        <v>545</v>
      </c>
      <c r="D370" s="21">
        <v>24.1</v>
      </c>
      <c r="E370" s="21">
        <v>14.12</v>
      </c>
      <c r="F370" s="21">
        <v>23.67</v>
      </c>
      <c r="G370" s="21">
        <v>1.2</v>
      </c>
      <c r="H370" s="21">
        <v>88.19</v>
      </c>
      <c r="I370" s="21">
        <v>672.5</v>
      </c>
      <c r="J370" s="22">
        <v>13.47</v>
      </c>
      <c r="K370" s="22">
        <v>0.3</v>
      </c>
      <c r="L370" s="22">
        <v>3.52</v>
      </c>
      <c r="M370" s="22">
        <v>0</v>
      </c>
      <c r="N370" s="22">
        <v>21.69</v>
      </c>
      <c r="O370" s="22">
        <v>66.5</v>
      </c>
      <c r="P370" s="22">
        <v>2.85</v>
      </c>
      <c r="Q370" s="22">
        <v>0</v>
      </c>
      <c r="R370" s="22">
        <v>0</v>
      </c>
      <c r="S370" s="22">
        <v>0.77</v>
      </c>
      <c r="T370" s="22">
        <v>5.4</v>
      </c>
      <c r="U370" s="22">
        <v>635.59</v>
      </c>
      <c r="V370" s="22">
        <v>443.76</v>
      </c>
      <c r="W370" s="22">
        <v>0.53</v>
      </c>
      <c r="X370" s="22">
        <v>2.4</v>
      </c>
      <c r="Y370" s="22">
        <v>8.66</v>
      </c>
      <c r="Z370" s="22">
        <v>1</v>
      </c>
      <c r="AA370" s="8">
        <v>0</v>
      </c>
      <c r="AB370" s="8">
        <v>0</v>
      </c>
      <c r="AC370" s="8">
        <v>0</v>
      </c>
      <c r="AD370" s="8">
        <v>1469.2</v>
      </c>
      <c r="AE370" s="8">
        <v>891.54</v>
      </c>
      <c r="AF370" s="8">
        <v>410.08</v>
      </c>
      <c r="AG370" s="8">
        <v>677.54</v>
      </c>
      <c r="AH370" s="8">
        <v>308.67</v>
      </c>
      <c r="AI370" s="8">
        <v>1005.36</v>
      </c>
      <c r="AJ370" s="8">
        <v>764.42</v>
      </c>
      <c r="AK370" s="8">
        <v>927.85</v>
      </c>
      <c r="AL370" s="8">
        <v>1206.9000000000001</v>
      </c>
      <c r="AM370" s="8">
        <v>459.27</v>
      </c>
      <c r="AN370" s="8">
        <v>625.04999999999995</v>
      </c>
      <c r="AO370" s="8">
        <v>4322.3500000000004</v>
      </c>
      <c r="AP370" s="8">
        <v>241.65</v>
      </c>
      <c r="AQ370" s="8">
        <v>1671.94</v>
      </c>
      <c r="AR370" s="8">
        <v>988.47</v>
      </c>
      <c r="AS370" s="8">
        <v>694.87</v>
      </c>
      <c r="AT370" s="8">
        <v>368.14</v>
      </c>
      <c r="AU370" s="8">
        <v>0.36</v>
      </c>
      <c r="AV370" s="8">
        <v>0.18</v>
      </c>
      <c r="AW370" s="8">
        <v>0.15</v>
      </c>
      <c r="AX370" s="8">
        <v>0.36</v>
      </c>
      <c r="AY370" s="8">
        <v>0.42</v>
      </c>
      <c r="AZ370" s="8">
        <v>1.58</v>
      </c>
      <c r="BA370" s="8">
        <v>0.2</v>
      </c>
      <c r="BB370" s="8">
        <v>4.07</v>
      </c>
      <c r="BC370" s="8">
        <v>0.09</v>
      </c>
      <c r="BD370" s="8">
        <v>1.1599999999999999</v>
      </c>
      <c r="BE370" s="8">
        <v>0.02</v>
      </c>
      <c r="BF370" s="8">
        <v>0</v>
      </c>
      <c r="BG370" s="8">
        <v>0</v>
      </c>
      <c r="BH370" s="8">
        <v>0.21</v>
      </c>
      <c r="BI370" s="8">
        <v>0.42</v>
      </c>
      <c r="BJ370" s="8">
        <v>3.26</v>
      </c>
      <c r="BK370" s="8">
        <v>0</v>
      </c>
      <c r="BL370" s="8">
        <v>0</v>
      </c>
      <c r="BM370" s="8">
        <v>0.51</v>
      </c>
      <c r="BN370" s="8">
        <v>0.03</v>
      </c>
      <c r="BO370" s="8">
        <v>0</v>
      </c>
      <c r="BP370" s="8">
        <v>0</v>
      </c>
      <c r="BQ370" s="8">
        <v>0</v>
      </c>
      <c r="BR370" s="8">
        <v>0</v>
      </c>
      <c r="BS370" s="8">
        <v>435.94</v>
      </c>
      <c r="BT370" s="8" t="e">
        <f>$I$370/#REF!*100</f>
        <v>#REF!</v>
      </c>
      <c r="BU370" s="8">
        <v>217.76</v>
      </c>
      <c r="BW370" s="8">
        <v>0</v>
      </c>
      <c r="BX370" s="8">
        <v>0</v>
      </c>
      <c r="BY370" s="8">
        <v>0</v>
      </c>
      <c r="BZ370" s="8">
        <v>0</v>
      </c>
      <c r="CA370" s="8">
        <v>0</v>
      </c>
      <c r="CB370" s="8">
        <v>0</v>
      </c>
      <c r="CC370" s="8">
        <v>0</v>
      </c>
      <c r="CD370" s="8">
        <v>0</v>
      </c>
      <c r="CE370" s="8">
        <v>0</v>
      </c>
      <c r="CF370" s="8">
        <v>13.6</v>
      </c>
      <c r="CG370" s="8">
        <v>0.72</v>
      </c>
    </row>
    <row r="371" spans="1:85" x14ac:dyDescent="0.25">
      <c r="B371" s="23" t="s">
        <v>86</v>
      </c>
      <c r="D371" s="20"/>
      <c r="E371" s="20"/>
      <c r="F371" s="20"/>
      <c r="G371" s="20"/>
      <c r="H371" s="20"/>
      <c r="I371" s="20"/>
    </row>
    <row r="372" spans="1:85" x14ac:dyDescent="0.25">
      <c r="A372" s="5" t="str">
        <f>"-"</f>
        <v>-</v>
      </c>
      <c r="B372" s="10" t="s">
        <v>87</v>
      </c>
      <c r="C372" s="28" t="str">
        <f>"200"</f>
        <v>200</v>
      </c>
      <c r="D372" s="20">
        <v>1</v>
      </c>
      <c r="E372" s="20">
        <v>0</v>
      </c>
      <c r="F372" s="20">
        <v>0.2</v>
      </c>
      <c r="G372" s="20">
        <v>0</v>
      </c>
      <c r="H372" s="20">
        <v>20.2</v>
      </c>
      <c r="I372" s="20">
        <v>86.47999999999999</v>
      </c>
      <c r="J372" s="9">
        <v>0</v>
      </c>
      <c r="K372" s="9">
        <v>0</v>
      </c>
      <c r="L372" s="9">
        <v>0</v>
      </c>
      <c r="M372" s="9">
        <v>0</v>
      </c>
      <c r="N372" s="9">
        <v>19.8</v>
      </c>
      <c r="O372" s="9">
        <v>0.4</v>
      </c>
      <c r="P372" s="9">
        <v>0.4</v>
      </c>
      <c r="Q372" s="9">
        <v>0</v>
      </c>
      <c r="R372" s="9">
        <v>0</v>
      </c>
      <c r="S372" s="9">
        <v>1</v>
      </c>
      <c r="T372" s="9">
        <v>0.6</v>
      </c>
      <c r="U372" s="9">
        <v>52</v>
      </c>
      <c r="V372" s="9">
        <v>240</v>
      </c>
      <c r="W372" s="9">
        <v>0.02</v>
      </c>
      <c r="X372" s="9">
        <v>0.2</v>
      </c>
      <c r="Y372" s="9">
        <v>0.4</v>
      </c>
      <c r="Z372" s="9">
        <v>4</v>
      </c>
      <c r="AA372" s="5">
        <v>0.4</v>
      </c>
      <c r="AB372" s="5">
        <v>0</v>
      </c>
      <c r="AC372" s="5">
        <v>0</v>
      </c>
      <c r="AD372" s="5">
        <v>28</v>
      </c>
      <c r="AE372" s="5">
        <v>28</v>
      </c>
      <c r="AF372" s="5">
        <v>4</v>
      </c>
      <c r="AG372" s="5">
        <v>16</v>
      </c>
      <c r="AH372" s="5">
        <v>4</v>
      </c>
      <c r="AI372" s="5">
        <v>14</v>
      </c>
      <c r="AJ372" s="5">
        <v>26</v>
      </c>
      <c r="AK372" s="5">
        <v>16</v>
      </c>
      <c r="AL372" s="5">
        <v>116</v>
      </c>
      <c r="AM372" s="5">
        <v>10</v>
      </c>
      <c r="AN372" s="5">
        <v>22</v>
      </c>
      <c r="AO372" s="5">
        <v>64</v>
      </c>
      <c r="AP372" s="5">
        <v>340</v>
      </c>
      <c r="AQ372" s="5">
        <v>20</v>
      </c>
      <c r="AR372" s="5">
        <v>24</v>
      </c>
      <c r="AS372" s="5">
        <v>10</v>
      </c>
      <c r="AT372" s="5">
        <v>8</v>
      </c>
      <c r="AU372" s="5">
        <v>2.06</v>
      </c>
      <c r="AV372" s="5">
        <v>1.22</v>
      </c>
      <c r="AW372" s="5">
        <v>0.62</v>
      </c>
      <c r="AX372" s="5">
        <v>1.22</v>
      </c>
      <c r="AY372" s="5">
        <v>1.32</v>
      </c>
      <c r="AZ372" s="5">
        <v>9.2200000000000006</v>
      </c>
      <c r="BA372" s="5">
        <v>0.7</v>
      </c>
      <c r="BB372" s="5">
        <v>11.44</v>
      </c>
      <c r="BC372" s="5">
        <v>0.36</v>
      </c>
      <c r="BD372" s="5">
        <v>6.3</v>
      </c>
      <c r="BE372" s="5">
        <v>0.6</v>
      </c>
      <c r="BF372" s="5">
        <v>0</v>
      </c>
      <c r="BG372" s="5">
        <v>0</v>
      </c>
      <c r="BH372" s="5">
        <v>0</v>
      </c>
      <c r="BI372" s="5">
        <v>1.64</v>
      </c>
      <c r="BJ372" s="5">
        <v>14.04</v>
      </c>
      <c r="BK372" s="5">
        <v>0.14000000000000001</v>
      </c>
      <c r="BL372" s="5">
        <v>0</v>
      </c>
      <c r="BM372" s="5">
        <v>1.26</v>
      </c>
      <c r="BN372" s="5">
        <v>0.54</v>
      </c>
      <c r="BO372" s="5">
        <v>1.02</v>
      </c>
      <c r="BP372" s="5">
        <v>0</v>
      </c>
      <c r="BQ372" s="5">
        <v>0</v>
      </c>
      <c r="BR372" s="5">
        <v>0</v>
      </c>
      <c r="BS372" s="5">
        <v>176.2</v>
      </c>
      <c r="BU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</row>
    <row r="373" spans="1:85" s="8" customFormat="1" x14ac:dyDescent="0.25">
      <c r="B373" s="15" t="s">
        <v>88</v>
      </c>
      <c r="C373" s="25" t="str">
        <f>C372</f>
        <v>200</v>
      </c>
      <c r="D373" s="21">
        <v>1</v>
      </c>
      <c r="E373" s="21">
        <v>0</v>
      </c>
      <c r="F373" s="21">
        <v>0.2</v>
      </c>
      <c r="G373" s="21">
        <v>0</v>
      </c>
      <c r="H373" s="21">
        <v>20.2</v>
      </c>
      <c r="I373" s="21">
        <v>86.48</v>
      </c>
      <c r="J373" s="22">
        <v>0</v>
      </c>
      <c r="K373" s="22">
        <v>0</v>
      </c>
      <c r="L373" s="22">
        <v>0</v>
      </c>
      <c r="M373" s="22">
        <v>0</v>
      </c>
      <c r="N373" s="22">
        <v>19.8</v>
      </c>
      <c r="O373" s="22">
        <v>0.4</v>
      </c>
      <c r="P373" s="22">
        <v>0.4</v>
      </c>
      <c r="Q373" s="22">
        <v>0</v>
      </c>
      <c r="R373" s="22">
        <v>0</v>
      </c>
      <c r="S373" s="22">
        <v>1</v>
      </c>
      <c r="T373" s="22">
        <v>0.6</v>
      </c>
      <c r="U373" s="22">
        <v>52</v>
      </c>
      <c r="V373" s="22">
        <v>240</v>
      </c>
      <c r="W373" s="22">
        <v>0.02</v>
      </c>
      <c r="X373" s="22">
        <v>0.2</v>
      </c>
      <c r="Y373" s="22">
        <v>0.4</v>
      </c>
      <c r="Z373" s="22">
        <v>4</v>
      </c>
      <c r="AA373" s="8">
        <v>0.4</v>
      </c>
      <c r="AB373" s="8">
        <v>0</v>
      </c>
      <c r="AC373" s="8">
        <v>0</v>
      </c>
      <c r="AD373" s="8">
        <v>28</v>
      </c>
      <c r="AE373" s="8">
        <v>28</v>
      </c>
      <c r="AF373" s="8">
        <v>4</v>
      </c>
      <c r="AG373" s="8">
        <v>16</v>
      </c>
      <c r="AH373" s="8">
        <v>4</v>
      </c>
      <c r="AI373" s="8">
        <v>14</v>
      </c>
      <c r="AJ373" s="8">
        <v>26</v>
      </c>
      <c r="AK373" s="8">
        <v>16</v>
      </c>
      <c r="AL373" s="8">
        <v>116</v>
      </c>
      <c r="AM373" s="8">
        <v>10</v>
      </c>
      <c r="AN373" s="8">
        <v>22</v>
      </c>
      <c r="AO373" s="8">
        <v>64</v>
      </c>
      <c r="AP373" s="8">
        <v>340</v>
      </c>
      <c r="AQ373" s="8">
        <v>20</v>
      </c>
      <c r="AR373" s="8">
        <v>24</v>
      </c>
      <c r="AS373" s="8">
        <v>10</v>
      </c>
      <c r="AT373" s="8">
        <v>8</v>
      </c>
      <c r="AU373" s="8">
        <v>2.06</v>
      </c>
      <c r="AV373" s="8">
        <v>1.22</v>
      </c>
      <c r="AW373" s="8">
        <v>0.62</v>
      </c>
      <c r="AX373" s="8">
        <v>1.22</v>
      </c>
      <c r="AY373" s="8">
        <v>1.32</v>
      </c>
      <c r="AZ373" s="8">
        <v>9.2200000000000006</v>
      </c>
      <c r="BA373" s="8">
        <v>0.7</v>
      </c>
      <c r="BB373" s="8">
        <v>11.44</v>
      </c>
      <c r="BC373" s="8">
        <v>0.36</v>
      </c>
      <c r="BD373" s="8">
        <v>6.3</v>
      </c>
      <c r="BE373" s="8">
        <v>0.6</v>
      </c>
      <c r="BF373" s="8">
        <v>0</v>
      </c>
      <c r="BG373" s="8">
        <v>0</v>
      </c>
      <c r="BH373" s="8">
        <v>0</v>
      </c>
      <c r="BI373" s="8">
        <v>1.64</v>
      </c>
      <c r="BJ373" s="8">
        <v>14.04</v>
      </c>
      <c r="BK373" s="8">
        <v>0.14000000000000001</v>
      </c>
      <c r="BL373" s="8">
        <v>0</v>
      </c>
      <c r="BM373" s="8">
        <v>1.26</v>
      </c>
      <c r="BN373" s="8">
        <v>0.54</v>
      </c>
      <c r="BO373" s="8">
        <v>1.02</v>
      </c>
      <c r="BP373" s="8">
        <v>0</v>
      </c>
      <c r="BQ373" s="8">
        <v>0</v>
      </c>
      <c r="BR373" s="8">
        <v>0</v>
      </c>
      <c r="BS373" s="8">
        <v>176.2</v>
      </c>
      <c r="BT373" s="8" t="e">
        <f>$I$373/#REF!*100</f>
        <v>#REF!</v>
      </c>
      <c r="BU373" s="8">
        <v>0</v>
      </c>
      <c r="BW373" s="8">
        <v>0</v>
      </c>
      <c r="BX373" s="8">
        <v>0</v>
      </c>
      <c r="BY373" s="8">
        <v>0</v>
      </c>
      <c r="BZ373" s="8">
        <v>0</v>
      </c>
      <c r="CA373" s="8">
        <v>0</v>
      </c>
      <c r="CB373" s="8">
        <v>0</v>
      </c>
      <c r="CC373" s="8">
        <v>0</v>
      </c>
      <c r="CD373" s="8">
        <v>0</v>
      </c>
      <c r="CE373" s="8">
        <v>0</v>
      </c>
      <c r="CF373" s="8">
        <v>0</v>
      </c>
      <c r="CG373" s="8">
        <v>0</v>
      </c>
    </row>
    <row r="374" spans="1:85" x14ac:dyDescent="0.25">
      <c r="B374" s="23" t="s">
        <v>89</v>
      </c>
      <c r="D374" s="20"/>
      <c r="E374" s="20"/>
      <c r="F374" s="20"/>
      <c r="G374" s="20"/>
      <c r="H374" s="20"/>
      <c r="I374" s="20"/>
    </row>
    <row r="375" spans="1:85" x14ac:dyDescent="0.25">
      <c r="A375" s="5" t="str">
        <f>"23/1"</f>
        <v>23/1</v>
      </c>
      <c r="B375" s="10" t="s">
        <v>102</v>
      </c>
      <c r="C375" s="28" t="str">
        <f>"80"</f>
        <v>80</v>
      </c>
      <c r="D375" s="20">
        <v>0.82</v>
      </c>
      <c r="E375" s="20">
        <v>0</v>
      </c>
      <c r="F375" s="20">
        <v>4.07</v>
      </c>
      <c r="G375" s="20">
        <v>4.07</v>
      </c>
      <c r="H375" s="20">
        <v>2.83</v>
      </c>
      <c r="I375" s="20">
        <v>54.557383999999985</v>
      </c>
      <c r="J375" s="9">
        <v>0.5</v>
      </c>
      <c r="K375" s="9">
        <v>2.6</v>
      </c>
      <c r="L375" s="9">
        <v>0.5</v>
      </c>
      <c r="M375" s="9">
        <v>0</v>
      </c>
      <c r="N375" s="9">
        <v>2.61</v>
      </c>
      <c r="O375" s="9">
        <v>0.22</v>
      </c>
      <c r="P375" s="9">
        <v>1.04</v>
      </c>
      <c r="Q375" s="9">
        <v>0</v>
      </c>
      <c r="R375" s="9">
        <v>0</v>
      </c>
      <c r="S375" s="9">
        <v>0.6</v>
      </c>
      <c r="T375" s="9">
        <v>0.91</v>
      </c>
      <c r="U375" s="9">
        <v>153.93</v>
      </c>
      <c r="V375" s="9">
        <v>216.03</v>
      </c>
      <c r="W375" s="9">
        <v>0.03</v>
      </c>
      <c r="X375" s="9">
        <v>0.37</v>
      </c>
      <c r="Y375" s="9">
        <v>0.53</v>
      </c>
      <c r="Z375" s="9">
        <v>18.62</v>
      </c>
      <c r="AA375" s="5">
        <v>0</v>
      </c>
      <c r="AB375" s="5">
        <v>0</v>
      </c>
      <c r="AC375" s="5">
        <v>0</v>
      </c>
      <c r="AD375" s="5">
        <v>29.85</v>
      </c>
      <c r="AE375" s="5">
        <v>31.61</v>
      </c>
      <c r="AF375" s="5">
        <v>5.89</v>
      </c>
      <c r="AG375" s="5">
        <v>23.47</v>
      </c>
      <c r="AH375" s="5">
        <v>7.65</v>
      </c>
      <c r="AI375" s="5">
        <v>20.29</v>
      </c>
      <c r="AJ375" s="5">
        <v>21.57</v>
      </c>
      <c r="AK375" s="5">
        <v>18.18</v>
      </c>
      <c r="AL375" s="5">
        <v>105.24</v>
      </c>
      <c r="AM375" s="5">
        <v>13.31</v>
      </c>
      <c r="AN375" s="5">
        <v>15.88</v>
      </c>
      <c r="AO375" s="5">
        <v>388.52</v>
      </c>
      <c r="AP375" s="5">
        <v>201.76</v>
      </c>
      <c r="AQ375" s="5">
        <v>16.07</v>
      </c>
      <c r="AR375" s="5">
        <v>21.53</v>
      </c>
      <c r="AS375" s="5">
        <v>20.29</v>
      </c>
      <c r="AT375" s="5">
        <v>4.13</v>
      </c>
      <c r="AU375" s="5">
        <v>0.11</v>
      </c>
      <c r="AV375" s="5">
        <v>0.05</v>
      </c>
      <c r="AW375" s="5">
        <v>0.03</v>
      </c>
      <c r="AX375" s="5">
        <v>0.06</v>
      </c>
      <c r="AY375" s="5">
        <v>7.0000000000000007E-2</v>
      </c>
      <c r="AZ375" s="5">
        <v>0.33</v>
      </c>
      <c r="BA375" s="5">
        <v>0.14000000000000001</v>
      </c>
      <c r="BB375" s="5">
        <v>0.27</v>
      </c>
      <c r="BC375" s="5">
        <v>0.08</v>
      </c>
      <c r="BD375" s="5">
        <v>0.17</v>
      </c>
      <c r="BE375" s="5">
        <v>0.01</v>
      </c>
      <c r="BF375" s="5">
        <v>0.03</v>
      </c>
      <c r="BG375" s="5">
        <v>0</v>
      </c>
      <c r="BH375" s="5">
        <v>0</v>
      </c>
      <c r="BI375" s="5">
        <v>0.06</v>
      </c>
      <c r="BJ375" s="5">
        <v>0.96</v>
      </c>
      <c r="BK375" s="5">
        <v>0.02</v>
      </c>
      <c r="BL375" s="5">
        <v>0</v>
      </c>
      <c r="BM375" s="5">
        <v>2.3199999999999998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69.92</v>
      </c>
      <c r="BU375" s="5">
        <v>99.31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0.4</v>
      </c>
    </row>
    <row r="376" spans="1:85" x14ac:dyDescent="0.25">
      <c r="A376" s="5" t="str">
        <f>"3/2"</f>
        <v>3/2</v>
      </c>
      <c r="B376" s="10" t="s">
        <v>117</v>
      </c>
      <c r="C376" s="28" t="str">
        <f>"250"</f>
        <v>250</v>
      </c>
      <c r="D376" s="20">
        <v>2.2599999999999998</v>
      </c>
      <c r="E376" s="20">
        <v>0.26</v>
      </c>
      <c r="F376" s="20">
        <v>5.91</v>
      </c>
      <c r="G376" s="20">
        <v>5.22</v>
      </c>
      <c r="H376" s="20">
        <v>12.99</v>
      </c>
      <c r="I376" s="20">
        <v>118.3810575</v>
      </c>
      <c r="J376" s="9">
        <v>1.56</v>
      </c>
      <c r="K376" s="9">
        <v>3.25</v>
      </c>
      <c r="L376" s="9">
        <v>0.9</v>
      </c>
      <c r="M376" s="9">
        <v>0</v>
      </c>
      <c r="N376" s="9">
        <v>7.94</v>
      </c>
      <c r="O376" s="9">
        <v>5.04</v>
      </c>
      <c r="P376" s="9">
        <v>2.16</v>
      </c>
      <c r="Q376" s="9">
        <v>0</v>
      </c>
      <c r="R376" s="9">
        <v>0</v>
      </c>
      <c r="S376" s="9">
        <v>0.32</v>
      </c>
      <c r="T376" s="9">
        <v>2.3199999999999998</v>
      </c>
      <c r="U376" s="9">
        <v>506.5</v>
      </c>
      <c r="V376" s="9">
        <v>344.95</v>
      </c>
      <c r="W376" s="9">
        <v>0.05</v>
      </c>
      <c r="X376" s="9">
        <v>0.65</v>
      </c>
      <c r="Y376" s="9">
        <v>1.2</v>
      </c>
      <c r="Z376" s="9">
        <v>10.82</v>
      </c>
      <c r="AA376" s="5">
        <v>0</v>
      </c>
      <c r="AB376" s="5">
        <v>0</v>
      </c>
      <c r="AC376" s="5">
        <v>0</v>
      </c>
      <c r="AD376" s="5">
        <v>77.95</v>
      </c>
      <c r="AE376" s="5">
        <v>72.59</v>
      </c>
      <c r="AF376" s="5">
        <v>20.73</v>
      </c>
      <c r="AG376" s="5">
        <v>51.68</v>
      </c>
      <c r="AH376" s="5">
        <v>15.25</v>
      </c>
      <c r="AI376" s="5">
        <v>58.13</v>
      </c>
      <c r="AJ376" s="5">
        <v>64.03</v>
      </c>
      <c r="AK376" s="5">
        <v>103.5</v>
      </c>
      <c r="AL376" s="5">
        <v>194.98</v>
      </c>
      <c r="AM376" s="5">
        <v>23.85</v>
      </c>
      <c r="AN376" s="5">
        <v>49.11</v>
      </c>
      <c r="AO376" s="5">
        <v>327.22000000000003</v>
      </c>
      <c r="AP376" s="5">
        <v>2</v>
      </c>
      <c r="AQ376" s="5">
        <v>68.22</v>
      </c>
      <c r="AR376" s="5">
        <v>61.29</v>
      </c>
      <c r="AS376" s="5">
        <v>47.58</v>
      </c>
      <c r="AT376" s="5">
        <v>20.68</v>
      </c>
      <c r="AU376" s="5">
        <v>0.01</v>
      </c>
      <c r="AV376" s="5">
        <v>0.01</v>
      </c>
      <c r="AW376" s="5">
        <v>0</v>
      </c>
      <c r="AX376" s="5">
        <v>0.01</v>
      </c>
      <c r="AY376" s="5">
        <v>0.01</v>
      </c>
      <c r="AZ376" s="5">
        <v>0.05</v>
      </c>
      <c r="BA376" s="5">
        <v>0</v>
      </c>
      <c r="BB376" s="5">
        <v>0.36</v>
      </c>
      <c r="BC376" s="5">
        <v>0</v>
      </c>
      <c r="BD376" s="5">
        <v>0.22</v>
      </c>
      <c r="BE376" s="5">
        <v>0.02</v>
      </c>
      <c r="BF376" s="5">
        <v>0.03</v>
      </c>
      <c r="BG376" s="5">
        <v>0</v>
      </c>
      <c r="BH376" s="5">
        <v>0</v>
      </c>
      <c r="BI376" s="5">
        <v>0.01</v>
      </c>
      <c r="BJ376" s="5">
        <v>1.1599999999999999</v>
      </c>
      <c r="BK376" s="5">
        <v>0</v>
      </c>
      <c r="BL376" s="5">
        <v>0</v>
      </c>
      <c r="BM376" s="5">
        <v>2.99</v>
      </c>
      <c r="BN376" s="5">
        <v>0</v>
      </c>
      <c r="BO376" s="5">
        <v>0.01</v>
      </c>
      <c r="BP376" s="5">
        <v>0</v>
      </c>
      <c r="BQ376" s="5">
        <v>0</v>
      </c>
      <c r="BR376" s="5">
        <v>0</v>
      </c>
      <c r="BS376" s="5">
        <v>302.82</v>
      </c>
      <c r="BU376" s="5">
        <v>168.67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2.5</v>
      </c>
      <c r="CG376" s="5">
        <v>1.25</v>
      </c>
    </row>
    <row r="377" spans="1:85" x14ac:dyDescent="0.25">
      <c r="A377" s="5" t="str">
        <f>"2"</f>
        <v>2</v>
      </c>
      <c r="B377" s="10" t="s">
        <v>207</v>
      </c>
      <c r="C377" s="28" t="str">
        <f>"120"</f>
        <v>120</v>
      </c>
      <c r="D377" s="20">
        <v>9.27</v>
      </c>
      <c r="E377" s="20">
        <v>7.75</v>
      </c>
      <c r="F377" s="20">
        <v>3.47</v>
      </c>
      <c r="G377" s="20">
        <v>2.21</v>
      </c>
      <c r="H377" s="20">
        <v>11.29</v>
      </c>
      <c r="I377" s="20">
        <v>116.21451286153847</v>
      </c>
      <c r="J377" s="9">
        <v>1.0900000000000001</v>
      </c>
      <c r="K377" s="9">
        <v>1.82</v>
      </c>
      <c r="L377" s="9">
        <v>1.0900000000000001</v>
      </c>
      <c r="M377" s="9">
        <v>0</v>
      </c>
      <c r="N377" s="9">
        <v>3.9</v>
      </c>
      <c r="O377" s="9">
        <v>7.39</v>
      </c>
      <c r="P377" s="9">
        <v>1.0900000000000001</v>
      </c>
      <c r="Q377" s="9">
        <v>0</v>
      </c>
      <c r="R377" s="9">
        <v>0</v>
      </c>
      <c r="S377" s="9">
        <v>0.19</v>
      </c>
      <c r="T377" s="9">
        <v>0.6</v>
      </c>
      <c r="U377" s="9">
        <v>0</v>
      </c>
      <c r="V377" s="9">
        <v>104.42</v>
      </c>
      <c r="W377" s="9">
        <v>0.02</v>
      </c>
      <c r="X377" s="9">
        <v>0.28000000000000003</v>
      </c>
      <c r="Y377" s="9">
        <v>0.81</v>
      </c>
      <c r="Z377" s="9">
        <v>1.57</v>
      </c>
      <c r="AA377" s="5">
        <v>0</v>
      </c>
      <c r="AB377" s="5">
        <v>0</v>
      </c>
      <c r="AC377" s="5">
        <v>0</v>
      </c>
      <c r="AD377" s="5">
        <v>85.4</v>
      </c>
      <c r="AE377" s="5">
        <v>30.48</v>
      </c>
      <c r="AF377" s="5">
        <v>18.68</v>
      </c>
      <c r="AG377" s="5">
        <v>47.45</v>
      </c>
      <c r="AH377" s="5">
        <v>11.13</v>
      </c>
      <c r="AI377" s="5">
        <v>54.39</v>
      </c>
      <c r="AJ377" s="5">
        <v>41.92</v>
      </c>
      <c r="AK377" s="5">
        <v>65.39</v>
      </c>
      <c r="AL377" s="5">
        <v>59.88</v>
      </c>
      <c r="AM377" s="5">
        <v>23.62</v>
      </c>
      <c r="AN377" s="5">
        <v>37.22</v>
      </c>
      <c r="AO377" s="5">
        <v>339.28</v>
      </c>
      <c r="AP377" s="5">
        <v>0</v>
      </c>
      <c r="AQ377" s="5">
        <v>127.45</v>
      </c>
      <c r="AR377" s="5">
        <v>72.209999999999994</v>
      </c>
      <c r="AS377" s="5">
        <v>28.86</v>
      </c>
      <c r="AT377" s="5">
        <v>24.78</v>
      </c>
      <c r="AU377" s="5">
        <v>0.02</v>
      </c>
      <c r="AV377" s="5">
        <v>0.01</v>
      </c>
      <c r="AW377" s="5">
        <v>0</v>
      </c>
      <c r="AX377" s="5">
        <v>0.01</v>
      </c>
      <c r="AY377" s="5">
        <v>0.01</v>
      </c>
      <c r="AZ377" s="5">
        <v>0.06</v>
      </c>
      <c r="BA377" s="5">
        <v>0</v>
      </c>
      <c r="BB377" s="5">
        <v>0.28999999999999998</v>
      </c>
      <c r="BC377" s="5">
        <v>0</v>
      </c>
      <c r="BD377" s="5">
        <v>0.13</v>
      </c>
      <c r="BE377" s="5">
        <v>0.01</v>
      </c>
      <c r="BF377" s="5">
        <v>0.01</v>
      </c>
      <c r="BG377" s="5">
        <v>0</v>
      </c>
      <c r="BH377" s="5">
        <v>0</v>
      </c>
      <c r="BI377" s="5">
        <v>0.02</v>
      </c>
      <c r="BJ377" s="5">
        <v>0.63</v>
      </c>
      <c r="BK377" s="5">
        <v>0</v>
      </c>
      <c r="BL377" s="5">
        <v>0</v>
      </c>
      <c r="BM377" s="5">
        <v>1.29</v>
      </c>
      <c r="BN377" s="5">
        <v>0.02</v>
      </c>
      <c r="BO377" s="5">
        <v>0</v>
      </c>
      <c r="BP377" s="5">
        <v>0</v>
      </c>
      <c r="BQ377" s="5">
        <v>0</v>
      </c>
      <c r="BR377" s="5">
        <v>0</v>
      </c>
      <c r="BS377" s="5">
        <v>74.290000000000006</v>
      </c>
      <c r="BU377" s="5">
        <v>73.790000000000006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0.8</v>
      </c>
      <c r="CG377" s="5">
        <v>0</v>
      </c>
    </row>
    <row r="378" spans="1:85" x14ac:dyDescent="0.25">
      <c r="A378" s="5" t="str">
        <f>"13/3"</f>
        <v>13/3</v>
      </c>
      <c r="B378" s="10" t="s">
        <v>154</v>
      </c>
      <c r="C378" s="28" t="str">
        <f>"150"</f>
        <v>150</v>
      </c>
      <c r="D378" s="20">
        <v>3.5</v>
      </c>
      <c r="E378" s="20">
        <v>0</v>
      </c>
      <c r="F378" s="20">
        <v>2.85</v>
      </c>
      <c r="G378" s="20">
        <v>3.24</v>
      </c>
      <c r="H378" s="20">
        <v>13.56</v>
      </c>
      <c r="I378" s="20">
        <v>101.11583900000009</v>
      </c>
      <c r="J378" s="9">
        <v>0.38</v>
      </c>
      <c r="K378" s="9">
        <v>1.95</v>
      </c>
      <c r="L378" s="9">
        <v>0</v>
      </c>
      <c r="M378" s="9">
        <v>0</v>
      </c>
      <c r="N378" s="9">
        <v>11.52</v>
      </c>
      <c r="O378" s="9">
        <v>2.04</v>
      </c>
      <c r="P378" s="9">
        <v>3.79</v>
      </c>
      <c r="Q378" s="9">
        <v>0</v>
      </c>
      <c r="R378" s="9">
        <v>0</v>
      </c>
      <c r="S378" s="9">
        <v>0.57999999999999996</v>
      </c>
      <c r="T378" s="9">
        <v>2.46</v>
      </c>
      <c r="U378" s="9">
        <v>412.87</v>
      </c>
      <c r="V378" s="9">
        <v>493.98</v>
      </c>
      <c r="W378" s="9">
        <v>7.0000000000000007E-2</v>
      </c>
      <c r="X378" s="9">
        <v>1.1200000000000001</v>
      </c>
      <c r="Y378" s="9">
        <v>1.84</v>
      </c>
      <c r="Z378" s="9">
        <v>31.3</v>
      </c>
      <c r="AA378" s="5">
        <v>0</v>
      </c>
      <c r="AB378" s="5">
        <v>0</v>
      </c>
      <c r="AC378" s="5">
        <v>0</v>
      </c>
      <c r="AD378" s="5">
        <v>131.34</v>
      </c>
      <c r="AE378" s="5">
        <v>110.02</v>
      </c>
      <c r="AF378" s="5">
        <v>40.76</v>
      </c>
      <c r="AG378" s="5">
        <v>85.27</v>
      </c>
      <c r="AH378" s="5">
        <v>19.95</v>
      </c>
      <c r="AI378" s="5">
        <v>108.03</v>
      </c>
      <c r="AJ378" s="5">
        <v>129.66</v>
      </c>
      <c r="AK378" s="5">
        <v>152.97999999999999</v>
      </c>
      <c r="AL378" s="5">
        <v>304.02999999999997</v>
      </c>
      <c r="AM378" s="5">
        <v>52.42</v>
      </c>
      <c r="AN378" s="5">
        <v>89.17</v>
      </c>
      <c r="AO378" s="5">
        <v>559.76</v>
      </c>
      <c r="AP378" s="5">
        <v>1.6</v>
      </c>
      <c r="AQ378" s="5">
        <v>125.96</v>
      </c>
      <c r="AR378" s="5">
        <v>113.15</v>
      </c>
      <c r="AS378" s="5">
        <v>89.54</v>
      </c>
      <c r="AT378" s="5">
        <v>39.33</v>
      </c>
      <c r="AU378" s="5">
        <v>0.01</v>
      </c>
      <c r="AV378" s="5">
        <v>0.01</v>
      </c>
      <c r="AW378" s="5">
        <v>0</v>
      </c>
      <c r="AX378" s="5">
        <v>0.01</v>
      </c>
      <c r="AY378" s="5">
        <v>0.01</v>
      </c>
      <c r="AZ378" s="5">
        <v>0.04</v>
      </c>
      <c r="BA378" s="5">
        <v>0</v>
      </c>
      <c r="BB378" s="5">
        <v>0.22</v>
      </c>
      <c r="BC378" s="5">
        <v>0</v>
      </c>
      <c r="BD378" s="5">
        <v>0.14000000000000001</v>
      </c>
      <c r="BE378" s="5">
        <v>0.01</v>
      </c>
      <c r="BF378" s="5">
        <v>0.02</v>
      </c>
      <c r="BG378" s="5">
        <v>0</v>
      </c>
      <c r="BH378" s="5">
        <v>0</v>
      </c>
      <c r="BI378" s="5">
        <v>0.01</v>
      </c>
      <c r="BJ378" s="5">
        <v>0.69</v>
      </c>
      <c r="BK378" s="5">
        <v>0</v>
      </c>
      <c r="BL378" s="5">
        <v>0</v>
      </c>
      <c r="BM378" s="5">
        <v>1.8</v>
      </c>
      <c r="BN378" s="5">
        <v>0</v>
      </c>
      <c r="BO378" s="5">
        <v>0</v>
      </c>
      <c r="BP378" s="5">
        <v>0</v>
      </c>
      <c r="BQ378" s="5">
        <v>0</v>
      </c>
      <c r="BR378" s="5">
        <v>0</v>
      </c>
      <c r="BS378" s="5">
        <v>210.91</v>
      </c>
      <c r="BU378" s="5">
        <v>244.53</v>
      </c>
      <c r="BW378" s="5">
        <v>0</v>
      </c>
      <c r="BX378" s="5">
        <v>0</v>
      </c>
      <c r="BY378" s="5">
        <v>0</v>
      </c>
      <c r="BZ378" s="5">
        <v>0</v>
      </c>
      <c r="CA378" s="5">
        <v>0</v>
      </c>
      <c r="CB378" s="5">
        <v>0</v>
      </c>
      <c r="CC378" s="5">
        <v>0</v>
      </c>
      <c r="CD378" s="5">
        <v>0</v>
      </c>
      <c r="CE378" s="5">
        <v>0</v>
      </c>
      <c r="CF378" s="5">
        <v>3</v>
      </c>
      <c r="CG378" s="5">
        <v>1</v>
      </c>
    </row>
    <row r="379" spans="1:85" x14ac:dyDescent="0.25">
      <c r="A379" s="5" t="str">
        <f>"-"</f>
        <v>-</v>
      </c>
      <c r="B379" s="10" t="s">
        <v>93</v>
      </c>
      <c r="C379" s="28" t="str">
        <f>"80"</f>
        <v>80</v>
      </c>
      <c r="D379" s="20">
        <v>5.28</v>
      </c>
      <c r="E379" s="20">
        <v>0</v>
      </c>
      <c r="F379" s="20">
        <v>0.96</v>
      </c>
      <c r="G379" s="20">
        <v>0.96</v>
      </c>
      <c r="H379" s="20">
        <v>26.72</v>
      </c>
      <c r="I379" s="20">
        <v>154.70400000000001</v>
      </c>
      <c r="J379" s="9">
        <v>0.16</v>
      </c>
      <c r="K379" s="9">
        <v>0</v>
      </c>
      <c r="L379" s="9">
        <v>0</v>
      </c>
      <c r="M379" s="9">
        <v>0</v>
      </c>
      <c r="N379" s="9">
        <v>0.96</v>
      </c>
      <c r="O379" s="9">
        <v>25.76</v>
      </c>
      <c r="P379" s="9">
        <v>6.64</v>
      </c>
      <c r="Q379" s="9">
        <v>0</v>
      </c>
      <c r="R379" s="9">
        <v>0</v>
      </c>
      <c r="S379" s="9">
        <v>0.8</v>
      </c>
      <c r="T379" s="9">
        <v>2</v>
      </c>
      <c r="U379" s="9">
        <v>488</v>
      </c>
      <c r="V379" s="9">
        <v>196</v>
      </c>
      <c r="W379" s="9">
        <v>0.06</v>
      </c>
      <c r="X379" s="9">
        <v>0.56000000000000005</v>
      </c>
      <c r="Y379" s="9">
        <v>1.6</v>
      </c>
      <c r="Z379" s="9">
        <v>0</v>
      </c>
      <c r="AA379" s="5">
        <v>0</v>
      </c>
      <c r="AB379" s="5">
        <v>0</v>
      </c>
      <c r="AC379" s="5">
        <v>0</v>
      </c>
      <c r="AD379" s="5">
        <v>341.6</v>
      </c>
      <c r="AE379" s="5">
        <v>178.4</v>
      </c>
      <c r="AF379" s="5">
        <v>74.400000000000006</v>
      </c>
      <c r="AG379" s="5">
        <v>158.4</v>
      </c>
      <c r="AH379" s="5">
        <v>64</v>
      </c>
      <c r="AI379" s="5">
        <v>296.8</v>
      </c>
      <c r="AJ379" s="5">
        <v>237.6</v>
      </c>
      <c r="AK379" s="5">
        <v>232.8</v>
      </c>
      <c r="AL379" s="5">
        <v>371.2</v>
      </c>
      <c r="AM379" s="5">
        <v>99.2</v>
      </c>
      <c r="AN379" s="5">
        <v>248</v>
      </c>
      <c r="AO379" s="5">
        <v>1223.2</v>
      </c>
      <c r="AP379" s="5">
        <v>0</v>
      </c>
      <c r="AQ379" s="5">
        <v>420.8</v>
      </c>
      <c r="AR379" s="5">
        <v>232.8</v>
      </c>
      <c r="AS379" s="5">
        <v>144</v>
      </c>
      <c r="AT379" s="5">
        <v>104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0.11</v>
      </c>
      <c r="BC379" s="5">
        <v>0</v>
      </c>
      <c r="BD379" s="5">
        <v>0.01</v>
      </c>
      <c r="BE379" s="5">
        <v>0.02</v>
      </c>
      <c r="BF379" s="5">
        <v>0</v>
      </c>
      <c r="BG379" s="5">
        <v>0</v>
      </c>
      <c r="BH379" s="5">
        <v>0</v>
      </c>
      <c r="BI379" s="5">
        <v>0.01</v>
      </c>
      <c r="BJ379" s="5">
        <v>0.09</v>
      </c>
      <c r="BK379" s="5">
        <v>0</v>
      </c>
      <c r="BL379" s="5">
        <v>0</v>
      </c>
      <c r="BM379" s="5">
        <v>0.38</v>
      </c>
      <c r="BN379" s="5">
        <v>0.06</v>
      </c>
      <c r="BO379" s="5">
        <v>0</v>
      </c>
      <c r="BP379" s="5">
        <v>0</v>
      </c>
      <c r="BQ379" s="5">
        <v>0</v>
      </c>
      <c r="BR379" s="5">
        <v>0</v>
      </c>
      <c r="BS379" s="5">
        <v>37.6</v>
      </c>
      <c r="BU379" s="5">
        <v>0.67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</row>
    <row r="380" spans="1:85" x14ac:dyDescent="0.25">
      <c r="A380" s="5" t="str">
        <f>"2/10"</f>
        <v>2/10</v>
      </c>
      <c r="B380" s="10" t="s">
        <v>172</v>
      </c>
      <c r="C380" s="28" t="str">
        <f>"200"</f>
        <v>200</v>
      </c>
      <c r="D380" s="20">
        <v>0.3</v>
      </c>
      <c r="E380" s="20">
        <v>0</v>
      </c>
      <c r="F380" s="20">
        <v>0.01</v>
      </c>
      <c r="G380" s="20">
        <v>0.01</v>
      </c>
      <c r="H380" s="20">
        <v>20.309999999999999</v>
      </c>
      <c r="I380" s="20">
        <v>80.263999999999996</v>
      </c>
      <c r="J380" s="9">
        <v>0</v>
      </c>
      <c r="K380" s="9">
        <v>0</v>
      </c>
      <c r="L380" s="9">
        <v>0</v>
      </c>
      <c r="M380" s="9">
        <v>0</v>
      </c>
      <c r="N380" s="9">
        <v>20.190000000000001</v>
      </c>
      <c r="O380" s="9">
        <v>0.12</v>
      </c>
      <c r="P380" s="9">
        <v>0.88</v>
      </c>
      <c r="Q380" s="9">
        <v>0</v>
      </c>
      <c r="R380" s="9">
        <v>0</v>
      </c>
      <c r="S380" s="9">
        <v>0</v>
      </c>
      <c r="T380" s="9">
        <v>0.33</v>
      </c>
      <c r="U380" s="9">
        <v>0.83</v>
      </c>
      <c r="V380" s="9">
        <v>69.13</v>
      </c>
      <c r="W380" s="9">
        <v>0.01</v>
      </c>
      <c r="X380" s="9">
        <v>0.12</v>
      </c>
      <c r="Y380" s="9">
        <v>0</v>
      </c>
      <c r="Z380" s="9">
        <v>20.16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U380" s="5">
        <v>23.33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15</v>
      </c>
      <c r="CG380" s="5">
        <v>0</v>
      </c>
    </row>
    <row r="381" spans="1:85" s="8" customFormat="1" x14ac:dyDescent="0.25">
      <c r="B381" s="15" t="s">
        <v>95</v>
      </c>
      <c r="C381" s="25">
        <f>C380+C379+C378+C377+C376+C375</f>
        <v>880</v>
      </c>
      <c r="D381" s="21">
        <f>SUM(D375:D380)</f>
        <v>21.43</v>
      </c>
      <c r="E381" s="21">
        <f t="shared" ref="E381:Z381" si="0">SUM(E375:E380)</f>
        <v>8.01</v>
      </c>
      <c r="F381" s="21">
        <f t="shared" si="0"/>
        <v>17.270000000000003</v>
      </c>
      <c r="G381" s="21">
        <f t="shared" si="0"/>
        <v>15.709999999999999</v>
      </c>
      <c r="H381" s="21">
        <f t="shared" si="0"/>
        <v>87.7</v>
      </c>
      <c r="I381" s="21">
        <f t="shared" si="0"/>
        <v>625.23679336153862</v>
      </c>
      <c r="J381" s="21">
        <f t="shared" si="0"/>
        <v>3.6900000000000004</v>
      </c>
      <c r="K381" s="21">
        <f t="shared" si="0"/>
        <v>9.6199999999999992</v>
      </c>
      <c r="L381" s="21">
        <f t="shared" si="0"/>
        <v>2.4900000000000002</v>
      </c>
      <c r="M381" s="21">
        <f t="shared" si="0"/>
        <v>0</v>
      </c>
      <c r="N381" s="21">
        <f t="shared" si="0"/>
        <v>47.120000000000005</v>
      </c>
      <c r="O381" s="21">
        <f t="shared" si="0"/>
        <v>40.57</v>
      </c>
      <c r="P381" s="21">
        <f t="shared" si="0"/>
        <v>15.6</v>
      </c>
      <c r="Q381" s="21">
        <f t="shared" si="0"/>
        <v>0</v>
      </c>
      <c r="R381" s="21">
        <f t="shared" si="0"/>
        <v>0</v>
      </c>
      <c r="S381" s="21">
        <f t="shared" si="0"/>
        <v>2.4900000000000002</v>
      </c>
      <c r="T381" s="21">
        <f t="shared" si="0"/>
        <v>8.6199999999999992</v>
      </c>
      <c r="U381" s="21">
        <f t="shared" si="0"/>
        <v>1562.13</v>
      </c>
      <c r="V381" s="21">
        <f t="shared" si="0"/>
        <v>1424.5100000000002</v>
      </c>
      <c r="W381" s="21">
        <f t="shared" si="0"/>
        <v>0.24000000000000002</v>
      </c>
      <c r="X381" s="21">
        <f t="shared" si="0"/>
        <v>3.1</v>
      </c>
      <c r="Y381" s="21">
        <f t="shared" si="0"/>
        <v>5.98</v>
      </c>
      <c r="Z381" s="21">
        <f t="shared" si="0"/>
        <v>82.47</v>
      </c>
      <c r="AA381" s="8">
        <v>0</v>
      </c>
      <c r="AB381" s="8">
        <v>0</v>
      </c>
      <c r="AC381" s="8">
        <v>0</v>
      </c>
      <c r="AD381" s="8">
        <v>2177.8000000000002</v>
      </c>
      <c r="AE381" s="8">
        <v>1814.34</v>
      </c>
      <c r="AF381" s="8">
        <v>578.87</v>
      </c>
      <c r="AG381" s="8">
        <v>1108.31</v>
      </c>
      <c r="AH381" s="8">
        <v>323.77</v>
      </c>
      <c r="AI381" s="8">
        <v>1350.95</v>
      </c>
      <c r="AJ381" s="8">
        <v>1476.73</v>
      </c>
      <c r="AK381" s="8">
        <v>1516.78</v>
      </c>
      <c r="AL381" s="8">
        <v>2430.11</v>
      </c>
      <c r="AM381" s="8">
        <v>867.42</v>
      </c>
      <c r="AN381" s="8">
        <v>1332.21</v>
      </c>
      <c r="AO381" s="8">
        <v>6055.64</v>
      </c>
      <c r="AP381" s="8">
        <v>257.47000000000003</v>
      </c>
      <c r="AQ381" s="8">
        <v>1633.86</v>
      </c>
      <c r="AR381" s="8">
        <v>1280.01</v>
      </c>
      <c r="AS381" s="8">
        <v>932.18</v>
      </c>
      <c r="AT381" s="8">
        <v>469.62</v>
      </c>
      <c r="AU381" s="8">
        <v>0.13</v>
      </c>
      <c r="AV381" s="8">
        <v>7.0000000000000007E-2</v>
      </c>
      <c r="AW381" s="8">
        <v>0.03</v>
      </c>
      <c r="AX381" s="8">
        <v>0.08</v>
      </c>
      <c r="AY381" s="8">
        <v>0.09</v>
      </c>
      <c r="AZ381" s="8">
        <v>0.83</v>
      </c>
      <c r="BA381" s="8">
        <v>0.01</v>
      </c>
      <c r="BB381" s="8">
        <v>16.809999999999999</v>
      </c>
      <c r="BC381" s="8">
        <v>0</v>
      </c>
      <c r="BD381" s="8">
        <v>18.600000000000001</v>
      </c>
      <c r="BE381" s="8">
        <v>0.92</v>
      </c>
      <c r="BF381" s="8">
        <v>0.2</v>
      </c>
      <c r="BG381" s="8">
        <v>0</v>
      </c>
      <c r="BH381" s="8">
        <v>0.01</v>
      </c>
      <c r="BI381" s="8">
        <v>0.75</v>
      </c>
      <c r="BJ381" s="8">
        <v>26.82</v>
      </c>
      <c r="BK381" s="8">
        <v>0.02</v>
      </c>
      <c r="BL381" s="8">
        <v>0</v>
      </c>
      <c r="BM381" s="8">
        <v>14.92</v>
      </c>
      <c r="BN381" s="8">
        <v>0.09</v>
      </c>
      <c r="BO381" s="8">
        <v>0.02</v>
      </c>
      <c r="BP381" s="8">
        <v>0</v>
      </c>
      <c r="BQ381" s="8">
        <v>0</v>
      </c>
      <c r="BR381" s="8">
        <v>0</v>
      </c>
      <c r="BS381" s="8">
        <v>502.51</v>
      </c>
      <c r="BT381" s="8" t="e">
        <f>$I$381/#REF!*100</f>
        <v>#REF!</v>
      </c>
      <c r="BU381" s="8">
        <v>650.07000000000005</v>
      </c>
      <c r="BW381" s="8">
        <v>0</v>
      </c>
      <c r="BX381" s="8">
        <v>0</v>
      </c>
      <c r="BY381" s="8">
        <v>0</v>
      </c>
      <c r="BZ381" s="8">
        <v>0</v>
      </c>
      <c r="CA381" s="8">
        <v>0</v>
      </c>
      <c r="CB381" s="8">
        <v>0</v>
      </c>
      <c r="CC381" s="8">
        <v>0</v>
      </c>
      <c r="CD381" s="8">
        <v>0</v>
      </c>
      <c r="CE381" s="8">
        <v>0</v>
      </c>
      <c r="CF381" s="8">
        <v>21.5</v>
      </c>
      <c r="CG381" s="8">
        <v>5.55</v>
      </c>
    </row>
    <row r="382" spans="1:85" x14ac:dyDescent="0.25">
      <c r="B382" s="23" t="s">
        <v>96</v>
      </c>
      <c r="D382" s="20"/>
      <c r="E382" s="20"/>
      <c r="F382" s="20"/>
      <c r="G382" s="20"/>
      <c r="H382" s="20"/>
      <c r="I382" s="20"/>
    </row>
    <row r="383" spans="1:85" x14ac:dyDescent="0.25">
      <c r="A383" s="5" t="str">
        <f>"23/10"</f>
        <v>23/10</v>
      </c>
      <c r="B383" s="10" t="s">
        <v>158</v>
      </c>
      <c r="C383" s="28" t="str">
        <f>"200"</f>
        <v>200</v>
      </c>
      <c r="D383" s="20">
        <v>0.13</v>
      </c>
      <c r="E383" s="20">
        <v>0</v>
      </c>
      <c r="F383" s="20">
        <v>0.05</v>
      </c>
      <c r="G383" s="20">
        <v>0.05</v>
      </c>
      <c r="H383" s="20">
        <v>24.88</v>
      </c>
      <c r="I383" s="20">
        <v>99.457600000000014</v>
      </c>
      <c r="J383" s="9">
        <v>0</v>
      </c>
      <c r="K383" s="9">
        <v>0</v>
      </c>
      <c r="L383" s="9">
        <v>0</v>
      </c>
      <c r="M383" s="9">
        <v>0</v>
      </c>
      <c r="N383" s="9">
        <v>24.88</v>
      </c>
      <c r="O383" s="9">
        <v>0</v>
      </c>
      <c r="P383" s="9">
        <v>0.83</v>
      </c>
      <c r="Q383" s="9">
        <v>0</v>
      </c>
      <c r="R383" s="9">
        <v>0</v>
      </c>
      <c r="S383" s="9">
        <v>0.78</v>
      </c>
      <c r="T383" s="9">
        <v>0.1</v>
      </c>
      <c r="U383" s="9">
        <v>0</v>
      </c>
      <c r="V383" s="9">
        <v>30.47</v>
      </c>
      <c r="W383" s="9">
        <v>0.01</v>
      </c>
      <c r="X383" s="9">
        <v>0.05</v>
      </c>
      <c r="Y383" s="9">
        <v>0.08</v>
      </c>
      <c r="Z383" s="9">
        <v>3.75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225.25</v>
      </c>
      <c r="BU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24</v>
      </c>
      <c r="CG383" s="5">
        <v>0</v>
      </c>
    </row>
    <row r="384" spans="1:85" x14ac:dyDescent="0.25">
      <c r="A384" s="5" t="str">
        <f>"-"</f>
        <v>-</v>
      </c>
      <c r="B384" s="10" t="s">
        <v>179</v>
      </c>
      <c r="C384" s="28" t="str">
        <f>"30"</f>
        <v>30</v>
      </c>
      <c r="D384" s="20">
        <v>2.25</v>
      </c>
      <c r="E384" s="20">
        <v>2.25</v>
      </c>
      <c r="F384" s="20">
        <v>2.94</v>
      </c>
      <c r="G384" s="20">
        <v>0</v>
      </c>
      <c r="H384" s="20">
        <v>22.32</v>
      </c>
      <c r="I384" s="20">
        <v>126.22799999999999</v>
      </c>
      <c r="J384" s="9">
        <v>0</v>
      </c>
      <c r="K384" s="9">
        <v>0</v>
      </c>
      <c r="L384" s="9">
        <v>0</v>
      </c>
      <c r="M384" s="9">
        <v>0</v>
      </c>
      <c r="N384" s="9">
        <v>7.08</v>
      </c>
      <c r="O384" s="9">
        <v>15.24</v>
      </c>
      <c r="P384" s="9">
        <v>0.69</v>
      </c>
      <c r="Q384" s="9">
        <v>0</v>
      </c>
      <c r="R384" s="9">
        <v>0</v>
      </c>
      <c r="S384" s="9">
        <v>0</v>
      </c>
      <c r="T384" s="9">
        <v>0.3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5">
        <v>0</v>
      </c>
      <c r="AB384" s="5">
        <v>0</v>
      </c>
      <c r="AC384" s="5">
        <v>0</v>
      </c>
      <c r="AD384" s="5">
        <v>36</v>
      </c>
      <c r="AE384" s="5">
        <v>57</v>
      </c>
      <c r="AF384" s="5">
        <v>11.4</v>
      </c>
      <c r="AG384" s="5">
        <v>33</v>
      </c>
      <c r="AH384" s="5">
        <v>63</v>
      </c>
      <c r="AI384" s="5">
        <v>30</v>
      </c>
      <c r="AJ384" s="5">
        <v>0</v>
      </c>
      <c r="AK384" s="5">
        <v>78</v>
      </c>
      <c r="AL384" s="5">
        <v>0</v>
      </c>
      <c r="AM384" s="5">
        <v>66</v>
      </c>
      <c r="AN384" s="5">
        <v>0</v>
      </c>
      <c r="AO384" s="5">
        <v>0</v>
      </c>
      <c r="AP384" s="5">
        <v>60</v>
      </c>
      <c r="AQ384" s="5">
        <v>0</v>
      </c>
      <c r="AR384" s="5">
        <v>0</v>
      </c>
      <c r="AS384" s="5">
        <v>36</v>
      </c>
      <c r="AT384" s="5">
        <v>8.6999999999999993</v>
      </c>
      <c r="AU384" s="5">
        <v>0</v>
      </c>
      <c r="AV384" s="5">
        <v>0</v>
      </c>
      <c r="AW384" s="5">
        <v>0</v>
      </c>
      <c r="AX384" s="5">
        <v>0.02</v>
      </c>
      <c r="AY384" s="5">
        <v>0</v>
      </c>
      <c r="AZ384" s="5">
        <v>0</v>
      </c>
      <c r="BA384" s="5">
        <v>0</v>
      </c>
      <c r="BB384" s="5">
        <v>0.04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0.01</v>
      </c>
      <c r="BJ384" s="5">
        <v>0.06</v>
      </c>
      <c r="BK384" s="5">
        <v>0</v>
      </c>
      <c r="BL384" s="5">
        <v>0</v>
      </c>
      <c r="BM384" s="5">
        <v>0.24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1.35</v>
      </c>
      <c r="BU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</row>
    <row r="385" spans="1:16384" x14ac:dyDescent="0.25">
      <c r="A385" s="5" t="str">
        <f>"-"</f>
        <v>-</v>
      </c>
      <c r="B385" s="10" t="s">
        <v>168</v>
      </c>
      <c r="C385" s="28" t="str">
        <f>"180"</f>
        <v>180</v>
      </c>
      <c r="D385" s="20">
        <v>2.7</v>
      </c>
      <c r="E385" s="20">
        <v>0</v>
      </c>
      <c r="F385" s="20">
        <v>0.9</v>
      </c>
      <c r="G385" s="20">
        <v>0.9</v>
      </c>
      <c r="H385" s="20">
        <v>37.799999999999997</v>
      </c>
      <c r="I385" s="20">
        <v>171.9</v>
      </c>
      <c r="J385" s="9">
        <v>0.36</v>
      </c>
      <c r="K385" s="9">
        <v>0</v>
      </c>
      <c r="L385" s="9">
        <v>0</v>
      </c>
      <c r="M385" s="9">
        <v>0</v>
      </c>
      <c r="N385" s="9">
        <v>34.200000000000003</v>
      </c>
      <c r="O385" s="9">
        <v>3.6</v>
      </c>
      <c r="P385" s="9">
        <v>3.06</v>
      </c>
      <c r="Q385" s="9">
        <v>0</v>
      </c>
      <c r="R385" s="9">
        <v>0</v>
      </c>
      <c r="S385" s="9">
        <v>0.72</v>
      </c>
      <c r="T385" s="9">
        <v>1.62</v>
      </c>
      <c r="U385" s="9">
        <v>55.8</v>
      </c>
      <c r="V385" s="9">
        <v>626.4</v>
      </c>
      <c r="W385" s="9">
        <v>0.09</v>
      </c>
      <c r="X385" s="9">
        <v>1.08</v>
      </c>
      <c r="Y385" s="9">
        <v>1.62</v>
      </c>
      <c r="Z385" s="9">
        <v>18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133.19999999999999</v>
      </c>
      <c r="BU385" s="5">
        <v>36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</row>
    <row r="386" spans="1:16384" s="8" customFormat="1" x14ac:dyDescent="0.25">
      <c r="B386" s="15" t="s">
        <v>100</v>
      </c>
      <c r="C386" s="25">
        <f>C385+C384+C383</f>
        <v>410</v>
      </c>
      <c r="D386" s="21">
        <v>5.08</v>
      </c>
      <c r="E386" s="21">
        <v>2.25</v>
      </c>
      <c r="F386" s="21">
        <v>3.89</v>
      </c>
      <c r="G386" s="21">
        <v>0.95</v>
      </c>
      <c r="H386" s="21">
        <v>85</v>
      </c>
      <c r="I386" s="21">
        <v>397.59</v>
      </c>
      <c r="J386" s="22">
        <v>0.36</v>
      </c>
      <c r="K386" s="22">
        <v>0</v>
      </c>
      <c r="L386" s="22">
        <v>0</v>
      </c>
      <c r="M386" s="22">
        <v>0</v>
      </c>
      <c r="N386" s="22">
        <v>66.16</v>
      </c>
      <c r="O386" s="22">
        <v>18.84</v>
      </c>
      <c r="P386" s="22">
        <v>4.58</v>
      </c>
      <c r="Q386" s="22">
        <v>0</v>
      </c>
      <c r="R386" s="22">
        <v>0</v>
      </c>
      <c r="S386" s="22">
        <v>1.5</v>
      </c>
      <c r="T386" s="22">
        <v>2.02</v>
      </c>
      <c r="U386" s="22">
        <v>55.8</v>
      </c>
      <c r="V386" s="22">
        <v>656.87</v>
      </c>
      <c r="W386" s="22">
        <v>0.1</v>
      </c>
      <c r="X386" s="22">
        <v>1.1299999999999999</v>
      </c>
      <c r="Y386" s="22">
        <v>1.7</v>
      </c>
      <c r="Z386" s="22">
        <v>21.75</v>
      </c>
      <c r="AA386" s="8">
        <v>0</v>
      </c>
      <c r="AB386" s="8">
        <v>0</v>
      </c>
      <c r="AC386" s="8">
        <v>0</v>
      </c>
      <c r="AD386" s="8">
        <v>36</v>
      </c>
      <c r="AE386" s="8">
        <v>57</v>
      </c>
      <c r="AF386" s="8">
        <v>11.4</v>
      </c>
      <c r="AG386" s="8">
        <v>33</v>
      </c>
      <c r="AH386" s="8">
        <v>63</v>
      </c>
      <c r="AI386" s="8">
        <v>30</v>
      </c>
      <c r="AJ386" s="8">
        <v>0</v>
      </c>
      <c r="AK386" s="8">
        <v>78</v>
      </c>
      <c r="AL386" s="8">
        <v>0</v>
      </c>
      <c r="AM386" s="8">
        <v>66</v>
      </c>
      <c r="AN386" s="8">
        <v>0</v>
      </c>
      <c r="AO386" s="8">
        <v>0</v>
      </c>
      <c r="AP386" s="8">
        <v>60</v>
      </c>
      <c r="AQ386" s="8">
        <v>0</v>
      </c>
      <c r="AR386" s="8">
        <v>0</v>
      </c>
      <c r="AS386" s="8">
        <v>36</v>
      </c>
      <c r="AT386" s="8">
        <v>8.6999999999999993</v>
      </c>
      <c r="AU386" s="8">
        <v>0</v>
      </c>
      <c r="AV386" s="8">
        <v>0</v>
      </c>
      <c r="AW386" s="8">
        <v>0</v>
      </c>
      <c r="AX386" s="8">
        <v>0.02</v>
      </c>
      <c r="AY386" s="8">
        <v>0</v>
      </c>
      <c r="AZ386" s="8">
        <v>0</v>
      </c>
      <c r="BA386" s="8">
        <v>0</v>
      </c>
      <c r="BB386" s="8">
        <v>0.04</v>
      </c>
      <c r="BC386" s="8">
        <v>0</v>
      </c>
      <c r="BD386" s="8">
        <v>0</v>
      </c>
      <c r="BE386" s="8">
        <v>0</v>
      </c>
      <c r="BF386" s="8">
        <v>0</v>
      </c>
      <c r="BG386" s="8">
        <v>0</v>
      </c>
      <c r="BH386" s="8">
        <v>0</v>
      </c>
      <c r="BI386" s="8">
        <v>0.01</v>
      </c>
      <c r="BJ386" s="8">
        <v>0.06</v>
      </c>
      <c r="BK386" s="8">
        <v>0</v>
      </c>
      <c r="BL386" s="8">
        <v>0</v>
      </c>
      <c r="BM386" s="8">
        <v>0.24</v>
      </c>
      <c r="BN386" s="8">
        <v>0</v>
      </c>
      <c r="BO386" s="8">
        <v>0</v>
      </c>
      <c r="BP386" s="8">
        <v>0</v>
      </c>
      <c r="BQ386" s="8">
        <v>0</v>
      </c>
      <c r="BR386" s="8">
        <v>0</v>
      </c>
      <c r="BS386" s="8">
        <v>359.8</v>
      </c>
      <c r="BT386" s="8" t="e">
        <f>$I$386/#REF!*100</f>
        <v>#REF!</v>
      </c>
      <c r="BU386" s="8">
        <v>36</v>
      </c>
      <c r="BW386" s="8">
        <v>0</v>
      </c>
      <c r="BX386" s="8">
        <v>0</v>
      </c>
      <c r="BY386" s="8">
        <v>0</v>
      </c>
      <c r="BZ386" s="8">
        <v>0</v>
      </c>
      <c r="CA386" s="8">
        <v>0</v>
      </c>
      <c r="CB386" s="8">
        <v>0</v>
      </c>
      <c r="CC386" s="8">
        <v>0</v>
      </c>
      <c r="CD386" s="8">
        <v>0</v>
      </c>
      <c r="CE386" s="8">
        <v>0</v>
      </c>
      <c r="CF386" s="8">
        <v>24</v>
      </c>
      <c r="CG386" s="8">
        <v>0</v>
      </c>
    </row>
    <row r="387" spans="1:16384" x14ac:dyDescent="0.25">
      <c r="B387" s="23" t="s">
        <v>101</v>
      </c>
      <c r="D387" s="20"/>
      <c r="E387" s="20"/>
      <c r="F387" s="20"/>
      <c r="G387" s="20"/>
      <c r="H387" s="20"/>
      <c r="I387" s="20"/>
    </row>
    <row r="388" spans="1:16384" x14ac:dyDescent="0.25">
      <c r="A388" s="5" t="str">
        <f>""</f>
        <v/>
      </c>
      <c r="B388" s="10" t="s">
        <v>180</v>
      </c>
      <c r="C388" s="28" t="str">
        <f>"80"</f>
        <v>80</v>
      </c>
      <c r="D388" s="20">
        <v>1.29</v>
      </c>
      <c r="E388" s="20">
        <v>0</v>
      </c>
      <c r="F388" s="20">
        <v>7.95</v>
      </c>
      <c r="G388" s="20">
        <v>7.95</v>
      </c>
      <c r="H388" s="20">
        <v>3.34</v>
      </c>
      <c r="I388" s="20">
        <v>93.275615999999999</v>
      </c>
      <c r="J388" s="9">
        <v>1.01</v>
      </c>
      <c r="K388" s="9">
        <v>5.2</v>
      </c>
      <c r="L388" s="9">
        <v>1.01</v>
      </c>
      <c r="M388" s="9">
        <v>0</v>
      </c>
      <c r="N388" s="9">
        <v>3.01</v>
      </c>
      <c r="O388" s="9">
        <v>0.33</v>
      </c>
      <c r="P388" s="9">
        <v>1.58</v>
      </c>
      <c r="Q388" s="9">
        <v>0</v>
      </c>
      <c r="R388" s="9">
        <v>0</v>
      </c>
      <c r="S388" s="9">
        <v>0.2</v>
      </c>
      <c r="T388" s="9">
        <v>0.65</v>
      </c>
      <c r="U388" s="9">
        <v>0</v>
      </c>
      <c r="V388" s="9">
        <v>185.42</v>
      </c>
      <c r="W388" s="9">
        <v>0.03</v>
      </c>
      <c r="X388" s="9">
        <v>0.43</v>
      </c>
      <c r="Y388" s="9">
        <v>0.66</v>
      </c>
      <c r="Z388" s="9">
        <v>29.01</v>
      </c>
      <c r="AA388" s="5">
        <v>0</v>
      </c>
      <c r="AB388" s="5">
        <v>0</v>
      </c>
      <c r="AC388" s="5">
        <v>0</v>
      </c>
      <c r="AD388" s="5">
        <v>48.37</v>
      </c>
      <c r="AE388" s="5">
        <v>47.18</v>
      </c>
      <c r="AF388" s="5">
        <v>12.02</v>
      </c>
      <c r="AG388" s="5">
        <v>33.369999999999997</v>
      </c>
      <c r="AH388" s="5">
        <v>7.78</v>
      </c>
      <c r="AI388" s="5">
        <v>35.49</v>
      </c>
      <c r="AJ388" s="5">
        <v>43.03</v>
      </c>
      <c r="AK388" s="5">
        <v>65.599999999999994</v>
      </c>
      <c r="AL388" s="5">
        <v>119.39</v>
      </c>
      <c r="AM388" s="5">
        <v>18.059999999999999</v>
      </c>
      <c r="AN388" s="5">
        <v>34.82</v>
      </c>
      <c r="AO388" s="5">
        <v>186.75</v>
      </c>
      <c r="AP388" s="5">
        <v>0</v>
      </c>
      <c r="AQ388" s="5">
        <v>38.020000000000003</v>
      </c>
      <c r="AR388" s="5">
        <v>40.130000000000003</v>
      </c>
      <c r="AS388" s="5">
        <v>31.08</v>
      </c>
      <c r="AT388" s="5">
        <v>11.07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0.52</v>
      </c>
      <c r="BC388" s="5">
        <v>0</v>
      </c>
      <c r="BD388" s="5">
        <v>0.32</v>
      </c>
      <c r="BE388" s="5">
        <v>0.02</v>
      </c>
      <c r="BF388" s="5">
        <v>0.05</v>
      </c>
      <c r="BG388" s="5">
        <v>0</v>
      </c>
      <c r="BH388" s="5">
        <v>0</v>
      </c>
      <c r="BI388" s="5">
        <v>0</v>
      </c>
      <c r="BJ388" s="5">
        <v>2.64</v>
      </c>
      <c r="BK388" s="5">
        <v>0</v>
      </c>
      <c r="BL388" s="5">
        <v>0</v>
      </c>
      <c r="BM388" s="5">
        <v>4.76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64.680000000000007</v>
      </c>
      <c r="BU388" s="5">
        <v>75.260000000000005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</row>
    <row r="389" spans="1:16384" x14ac:dyDescent="0.25">
      <c r="A389" s="5" t="str">
        <f>"11/8"</f>
        <v>11/8</v>
      </c>
      <c r="B389" s="10" t="s">
        <v>204</v>
      </c>
      <c r="C389" s="28" t="str">
        <f>"100"</f>
        <v>100</v>
      </c>
      <c r="D389" s="20">
        <v>17.510000000000002</v>
      </c>
      <c r="E389" s="20">
        <v>16.75</v>
      </c>
      <c r="F389" s="20">
        <v>22.07</v>
      </c>
      <c r="G389" s="20">
        <v>8</v>
      </c>
      <c r="H389" s="20">
        <v>6.36</v>
      </c>
      <c r="I389" s="20">
        <v>295.45895833333367</v>
      </c>
      <c r="J389" s="9">
        <v>7.56</v>
      </c>
      <c r="K389" s="9">
        <v>5.42</v>
      </c>
      <c r="L389" s="9">
        <v>7.56</v>
      </c>
      <c r="M389" s="9">
        <v>0</v>
      </c>
      <c r="N389" s="9">
        <v>4.03</v>
      </c>
      <c r="O389" s="9">
        <v>2.33</v>
      </c>
      <c r="P389" s="9">
        <v>0.88</v>
      </c>
      <c r="Q389" s="9">
        <v>0</v>
      </c>
      <c r="R389" s="9">
        <v>0</v>
      </c>
      <c r="S389" s="9">
        <v>7.0000000000000007E-2</v>
      </c>
      <c r="T389" s="9">
        <v>3.62</v>
      </c>
      <c r="U389" s="9">
        <v>0</v>
      </c>
      <c r="V389" s="9">
        <v>352.49</v>
      </c>
      <c r="W389" s="9">
        <v>0.12</v>
      </c>
      <c r="X389" s="9">
        <v>3.83</v>
      </c>
      <c r="Y389" s="9">
        <v>7.85</v>
      </c>
      <c r="Z389" s="9">
        <v>1.74</v>
      </c>
      <c r="AA389" s="5">
        <v>0</v>
      </c>
      <c r="AB389" s="5">
        <v>0</v>
      </c>
      <c r="AC389" s="5">
        <v>0</v>
      </c>
      <c r="AD389" s="5">
        <v>1317.15</v>
      </c>
      <c r="AE389" s="5">
        <v>1395.59</v>
      </c>
      <c r="AF389" s="5">
        <v>393.29</v>
      </c>
      <c r="AG389" s="5">
        <v>712.43</v>
      </c>
      <c r="AH389" s="5">
        <v>186.87</v>
      </c>
      <c r="AI389" s="5">
        <v>711.34</v>
      </c>
      <c r="AJ389" s="5">
        <v>961.12</v>
      </c>
      <c r="AK389" s="5">
        <v>925.19</v>
      </c>
      <c r="AL389" s="5">
        <v>1566.92</v>
      </c>
      <c r="AM389" s="5">
        <v>626.09</v>
      </c>
      <c r="AN389" s="5">
        <v>830.05</v>
      </c>
      <c r="AO389" s="5">
        <v>2797.82</v>
      </c>
      <c r="AP389" s="5">
        <v>252.54</v>
      </c>
      <c r="AQ389" s="5">
        <v>630.34</v>
      </c>
      <c r="AR389" s="5">
        <v>698.49</v>
      </c>
      <c r="AS389" s="5">
        <v>582.78</v>
      </c>
      <c r="AT389" s="5">
        <v>233.12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0.5</v>
      </c>
      <c r="BC389" s="5">
        <v>0</v>
      </c>
      <c r="BD389" s="5">
        <v>0.33</v>
      </c>
      <c r="BE389" s="5">
        <v>0.02</v>
      </c>
      <c r="BF389" s="5">
        <v>0.06</v>
      </c>
      <c r="BG389" s="5">
        <v>0</v>
      </c>
      <c r="BH389" s="5">
        <v>0</v>
      </c>
      <c r="BI389" s="5">
        <v>0</v>
      </c>
      <c r="BJ389" s="5">
        <v>1.89</v>
      </c>
      <c r="BK389" s="5">
        <v>0</v>
      </c>
      <c r="BL389" s="5">
        <v>0</v>
      </c>
      <c r="BM389" s="5">
        <v>4.7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84.16</v>
      </c>
      <c r="BU389" s="5">
        <v>204.35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2.5</v>
      </c>
    </row>
    <row r="390" spans="1:16384" x14ac:dyDescent="0.25">
      <c r="A390" s="5" t="str">
        <f>"57/3"</f>
        <v>57/3</v>
      </c>
      <c r="B390" s="10" t="s">
        <v>118</v>
      </c>
      <c r="C390" s="28" t="str">
        <f>"150"</f>
        <v>150</v>
      </c>
      <c r="D390" s="20">
        <v>5.27</v>
      </c>
      <c r="E390" s="20">
        <v>0</v>
      </c>
      <c r="F390" s="20">
        <v>0.57999999999999996</v>
      </c>
      <c r="G390" s="20">
        <v>0.66</v>
      </c>
      <c r="H390" s="20">
        <v>32.35</v>
      </c>
      <c r="I390" s="20">
        <v>162.12629699999999</v>
      </c>
      <c r="J390" s="9">
        <v>0.1</v>
      </c>
      <c r="K390" s="9">
        <v>0</v>
      </c>
      <c r="L390" s="9">
        <v>0</v>
      </c>
      <c r="M390" s="9">
        <v>0</v>
      </c>
      <c r="N390" s="9">
        <v>0.93</v>
      </c>
      <c r="O390" s="9">
        <v>31.42</v>
      </c>
      <c r="P390" s="9">
        <v>1.72</v>
      </c>
      <c r="Q390" s="9">
        <v>0</v>
      </c>
      <c r="R390" s="9">
        <v>0</v>
      </c>
      <c r="S390" s="9">
        <v>0</v>
      </c>
      <c r="T390" s="9">
        <v>1.25</v>
      </c>
      <c r="U390" s="9">
        <v>388.63</v>
      </c>
      <c r="V390" s="9">
        <v>55.28</v>
      </c>
      <c r="W390" s="9">
        <v>0.02</v>
      </c>
      <c r="X390" s="9">
        <v>0.49</v>
      </c>
      <c r="Y390" s="9">
        <v>1.48</v>
      </c>
      <c r="Z390" s="9">
        <v>0</v>
      </c>
      <c r="AA390" s="5">
        <v>0</v>
      </c>
      <c r="AB390" s="5">
        <v>0</v>
      </c>
      <c r="AC390" s="5">
        <v>0</v>
      </c>
      <c r="AD390" s="5">
        <v>390.84</v>
      </c>
      <c r="AE390" s="5">
        <v>121.42</v>
      </c>
      <c r="AF390" s="5">
        <v>74.33</v>
      </c>
      <c r="AG390" s="5">
        <v>150.61000000000001</v>
      </c>
      <c r="AH390" s="5">
        <v>48.44</v>
      </c>
      <c r="AI390" s="5">
        <v>242.64</v>
      </c>
      <c r="AJ390" s="5">
        <v>160.24</v>
      </c>
      <c r="AK390" s="5">
        <v>193.75</v>
      </c>
      <c r="AL390" s="5">
        <v>165.46</v>
      </c>
      <c r="AM390" s="5">
        <v>96.89</v>
      </c>
      <c r="AN390" s="5">
        <v>169.81</v>
      </c>
      <c r="AO390" s="5">
        <v>1493.15</v>
      </c>
      <c r="AP390" s="5">
        <v>1.6</v>
      </c>
      <c r="AQ390" s="5">
        <v>470.39</v>
      </c>
      <c r="AR390" s="5">
        <v>242.69</v>
      </c>
      <c r="AS390" s="5">
        <v>121.34</v>
      </c>
      <c r="AT390" s="5">
        <v>96.88</v>
      </c>
      <c r="AU390" s="5">
        <v>0.01</v>
      </c>
      <c r="AV390" s="5">
        <v>0.01</v>
      </c>
      <c r="AW390" s="5">
        <v>0</v>
      </c>
      <c r="AX390" s="5">
        <v>0.01</v>
      </c>
      <c r="AY390" s="5">
        <v>0.01</v>
      </c>
      <c r="AZ390" s="5">
        <v>0.04</v>
      </c>
      <c r="BA390" s="5">
        <v>0</v>
      </c>
      <c r="BB390" s="5">
        <v>0.13</v>
      </c>
      <c r="BC390" s="5">
        <v>0</v>
      </c>
      <c r="BD390" s="5">
        <v>0.03</v>
      </c>
      <c r="BE390" s="5">
        <v>0</v>
      </c>
      <c r="BF390" s="5">
        <v>0</v>
      </c>
      <c r="BG390" s="5">
        <v>0</v>
      </c>
      <c r="BH390" s="5">
        <v>0</v>
      </c>
      <c r="BI390" s="5">
        <v>0.01</v>
      </c>
      <c r="BJ390" s="5">
        <v>7.0000000000000007E-2</v>
      </c>
      <c r="BK390" s="5">
        <v>0</v>
      </c>
      <c r="BL390" s="5">
        <v>0</v>
      </c>
      <c r="BM390" s="5">
        <v>0.22</v>
      </c>
      <c r="BN390" s="5">
        <v>0.01</v>
      </c>
      <c r="BO390" s="5">
        <v>0</v>
      </c>
      <c r="BP390" s="5">
        <v>0</v>
      </c>
      <c r="BQ390" s="5">
        <v>0</v>
      </c>
      <c r="BR390" s="5">
        <v>0</v>
      </c>
      <c r="BS390" s="5">
        <v>6.63</v>
      </c>
      <c r="BU390" s="5">
        <v>0</v>
      </c>
      <c r="BW390" s="5">
        <v>0</v>
      </c>
      <c r="BX390" s="5">
        <v>0</v>
      </c>
      <c r="BY390" s="5">
        <v>0</v>
      </c>
      <c r="BZ390" s="5">
        <v>0</v>
      </c>
      <c r="CA390" s="5">
        <v>0</v>
      </c>
      <c r="CB390" s="5">
        <v>0</v>
      </c>
      <c r="CC390" s="5">
        <v>0</v>
      </c>
      <c r="CD390" s="5">
        <v>0</v>
      </c>
      <c r="CE390" s="5">
        <v>0</v>
      </c>
      <c r="CF390" s="5">
        <v>0</v>
      </c>
      <c r="CG390" s="5">
        <v>1</v>
      </c>
    </row>
    <row r="391" spans="1:16384" x14ac:dyDescent="0.25">
      <c r="A391" s="5" t="str">
        <f>"-"</f>
        <v>-</v>
      </c>
      <c r="B391" s="10" t="s">
        <v>83</v>
      </c>
      <c r="C391" s="28" t="str">
        <f>"50"</f>
        <v>50</v>
      </c>
      <c r="D391" s="20">
        <v>3.31</v>
      </c>
      <c r="E391" s="20">
        <v>0</v>
      </c>
      <c r="F391" s="20">
        <v>0.33</v>
      </c>
      <c r="G391" s="20">
        <v>0.33</v>
      </c>
      <c r="H391" s="20">
        <v>23.35</v>
      </c>
      <c r="I391" s="20">
        <v>112.40049999999999</v>
      </c>
      <c r="J391" s="9">
        <v>0.1</v>
      </c>
      <c r="K391" s="9">
        <v>0</v>
      </c>
      <c r="L391" s="9">
        <v>0</v>
      </c>
      <c r="M391" s="9">
        <v>0</v>
      </c>
      <c r="N391" s="9">
        <v>0.55000000000000004</v>
      </c>
      <c r="O391" s="9">
        <v>22.8</v>
      </c>
      <c r="P391" s="9">
        <v>0.1</v>
      </c>
      <c r="Q391" s="9">
        <v>0</v>
      </c>
      <c r="R391" s="9">
        <v>0</v>
      </c>
      <c r="S391" s="9">
        <v>0.15</v>
      </c>
      <c r="T391" s="9">
        <v>0.9</v>
      </c>
      <c r="U391" s="9">
        <v>122.85</v>
      </c>
      <c r="V391" s="9">
        <v>41.23</v>
      </c>
      <c r="W391" s="9">
        <v>0.02</v>
      </c>
      <c r="X391" s="9">
        <v>0.68</v>
      </c>
      <c r="Y391" s="9">
        <v>1.55</v>
      </c>
      <c r="Z391" s="9">
        <v>0</v>
      </c>
      <c r="AA391" s="5">
        <v>0</v>
      </c>
      <c r="AB391" s="5">
        <v>0</v>
      </c>
      <c r="AC391" s="5">
        <v>0</v>
      </c>
      <c r="AD391" s="5">
        <v>254.48</v>
      </c>
      <c r="AE391" s="5">
        <v>84.39</v>
      </c>
      <c r="AF391" s="5">
        <v>50.03</v>
      </c>
      <c r="AG391" s="5">
        <v>100.05</v>
      </c>
      <c r="AH391" s="5">
        <v>37.85</v>
      </c>
      <c r="AI391" s="5">
        <v>180.96</v>
      </c>
      <c r="AJ391" s="5">
        <v>112.23</v>
      </c>
      <c r="AK391" s="5">
        <v>156.6</v>
      </c>
      <c r="AL391" s="5">
        <v>129.19999999999999</v>
      </c>
      <c r="AM391" s="5">
        <v>67.86</v>
      </c>
      <c r="AN391" s="5">
        <v>120.06</v>
      </c>
      <c r="AO391" s="5">
        <v>1003.98</v>
      </c>
      <c r="AP391" s="5">
        <v>117.45</v>
      </c>
      <c r="AQ391" s="5">
        <v>327.12</v>
      </c>
      <c r="AR391" s="5">
        <v>142.25</v>
      </c>
      <c r="AS391" s="5">
        <v>94.4</v>
      </c>
      <c r="AT391" s="5">
        <v>74.819999999999993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7.0000000000000007E-2</v>
      </c>
      <c r="BB391" s="5">
        <v>0.04</v>
      </c>
      <c r="BC391" s="5">
        <v>0.04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0.03</v>
      </c>
      <c r="BK391" s="5">
        <v>0</v>
      </c>
      <c r="BL391" s="5">
        <v>0</v>
      </c>
      <c r="BM391" s="5">
        <v>0.14000000000000001</v>
      </c>
      <c r="BN391" s="5">
        <v>0.01</v>
      </c>
      <c r="BO391" s="5">
        <v>0</v>
      </c>
      <c r="BP391" s="5">
        <v>0</v>
      </c>
      <c r="BQ391" s="5">
        <v>0</v>
      </c>
      <c r="BR391" s="5">
        <v>0</v>
      </c>
      <c r="BS391" s="5">
        <v>19.55</v>
      </c>
      <c r="BU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</row>
    <row r="392" spans="1:16384" x14ac:dyDescent="0.25">
      <c r="A392" s="5" t="str">
        <f>"15/10"</f>
        <v>15/10</v>
      </c>
      <c r="B392" s="10" t="s">
        <v>105</v>
      </c>
      <c r="C392" s="28" t="str">
        <f>"200"</f>
        <v>200</v>
      </c>
      <c r="D392" s="20">
        <v>0.08</v>
      </c>
      <c r="E392" s="20">
        <v>0</v>
      </c>
      <c r="F392" s="20">
        <v>0.01</v>
      </c>
      <c r="G392" s="20">
        <v>0.01</v>
      </c>
      <c r="H392" s="20">
        <v>9</v>
      </c>
      <c r="I392" s="20">
        <v>35.682173658536591</v>
      </c>
      <c r="J392" s="9">
        <v>0</v>
      </c>
      <c r="K392" s="9">
        <v>0</v>
      </c>
      <c r="L392" s="9">
        <v>0</v>
      </c>
      <c r="M392" s="9">
        <v>0</v>
      </c>
      <c r="N392" s="9">
        <v>9</v>
      </c>
      <c r="O392" s="9">
        <v>0</v>
      </c>
      <c r="P392" s="9">
        <v>0.11</v>
      </c>
      <c r="Q392" s="9">
        <v>0</v>
      </c>
      <c r="R392" s="9">
        <v>0</v>
      </c>
      <c r="S392" s="9">
        <v>0.28000000000000003</v>
      </c>
      <c r="T392" s="9">
        <v>0.04</v>
      </c>
      <c r="U392" s="9">
        <v>0.63</v>
      </c>
      <c r="V392" s="9">
        <v>7.25</v>
      </c>
      <c r="W392" s="9">
        <v>0</v>
      </c>
      <c r="X392" s="9">
        <v>0</v>
      </c>
      <c r="Y392" s="9">
        <v>0.01</v>
      </c>
      <c r="Z392" s="9">
        <v>0.78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199.43</v>
      </c>
      <c r="BU392" s="5">
        <v>7.0000000000000007E-2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9.76</v>
      </c>
      <c r="CG392" s="5">
        <v>0</v>
      </c>
    </row>
    <row r="393" spans="1:16384" s="8" customFormat="1" x14ac:dyDescent="0.25">
      <c r="B393" s="15" t="s">
        <v>106</v>
      </c>
      <c r="C393" s="27">
        <f>C392+C391+C390+C389+C388</f>
        <v>580</v>
      </c>
      <c r="D393" s="21">
        <f>SUM(D388:D392)</f>
        <v>27.459999999999997</v>
      </c>
      <c r="E393" s="21">
        <f t="shared" ref="E393:BP393" si="1">SUM(E388:E392)</f>
        <v>16.75</v>
      </c>
      <c r="F393" s="21">
        <f t="shared" si="1"/>
        <v>30.939999999999998</v>
      </c>
      <c r="G393" s="21">
        <f t="shared" si="1"/>
        <v>16.95</v>
      </c>
      <c r="H393" s="21">
        <f t="shared" si="1"/>
        <v>74.400000000000006</v>
      </c>
      <c r="I393" s="21">
        <f t="shared" si="1"/>
        <v>698.94354499187023</v>
      </c>
      <c r="J393" s="21">
        <f t="shared" si="1"/>
        <v>8.77</v>
      </c>
      <c r="K393" s="21">
        <f t="shared" si="1"/>
        <v>10.620000000000001</v>
      </c>
      <c r="L393" s="21">
        <f t="shared" si="1"/>
        <v>8.57</v>
      </c>
      <c r="M393" s="21">
        <f t="shared" si="1"/>
        <v>0</v>
      </c>
      <c r="N393" s="21">
        <f t="shared" si="1"/>
        <v>17.52</v>
      </c>
      <c r="O393" s="21">
        <f t="shared" si="1"/>
        <v>56.879999999999995</v>
      </c>
      <c r="P393" s="21">
        <f t="shared" si="1"/>
        <v>4.3899999999999997</v>
      </c>
      <c r="Q393" s="21">
        <f t="shared" si="1"/>
        <v>0</v>
      </c>
      <c r="R393" s="21">
        <f t="shared" si="1"/>
        <v>0</v>
      </c>
      <c r="S393" s="21">
        <f t="shared" si="1"/>
        <v>0.70000000000000007</v>
      </c>
      <c r="T393" s="21">
        <f t="shared" si="1"/>
        <v>6.4600000000000009</v>
      </c>
      <c r="U393" s="21">
        <f t="shared" si="1"/>
        <v>512.11</v>
      </c>
      <c r="V393" s="21">
        <f t="shared" si="1"/>
        <v>641.66999999999996</v>
      </c>
      <c r="W393" s="21">
        <f t="shared" si="1"/>
        <v>0.18999999999999997</v>
      </c>
      <c r="X393" s="21">
        <f t="shared" si="1"/>
        <v>5.43</v>
      </c>
      <c r="Y393" s="21">
        <f t="shared" si="1"/>
        <v>11.55</v>
      </c>
      <c r="Z393" s="21">
        <f t="shared" si="1"/>
        <v>31.53</v>
      </c>
      <c r="AA393" s="21">
        <f t="shared" si="1"/>
        <v>0</v>
      </c>
      <c r="AB393" s="21">
        <f t="shared" si="1"/>
        <v>0</v>
      </c>
      <c r="AC393" s="21">
        <f t="shared" si="1"/>
        <v>0</v>
      </c>
      <c r="AD393" s="21">
        <f t="shared" si="1"/>
        <v>2010.84</v>
      </c>
      <c r="AE393" s="21">
        <f t="shared" si="1"/>
        <v>1648.5800000000002</v>
      </c>
      <c r="AF393" s="21">
        <f t="shared" si="1"/>
        <v>529.66999999999996</v>
      </c>
      <c r="AG393" s="21">
        <f t="shared" si="1"/>
        <v>996.45999999999992</v>
      </c>
      <c r="AH393" s="21">
        <f t="shared" si="1"/>
        <v>280.94</v>
      </c>
      <c r="AI393" s="21">
        <f t="shared" si="1"/>
        <v>1170.43</v>
      </c>
      <c r="AJ393" s="21">
        <f t="shared" si="1"/>
        <v>1276.6199999999999</v>
      </c>
      <c r="AK393" s="21">
        <f t="shared" si="1"/>
        <v>1341.1399999999999</v>
      </c>
      <c r="AL393" s="21">
        <f t="shared" si="1"/>
        <v>1980.9700000000003</v>
      </c>
      <c r="AM393" s="21">
        <f t="shared" si="1"/>
        <v>808.9</v>
      </c>
      <c r="AN393" s="21">
        <f t="shared" si="1"/>
        <v>1154.74</v>
      </c>
      <c r="AO393" s="21">
        <f t="shared" si="1"/>
        <v>5481.7000000000007</v>
      </c>
      <c r="AP393" s="21">
        <f t="shared" si="1"/>
        <v>371.59</v>
      </c>
      <c r="AQ393" s="21">
        <f t="shared" si="1"/>
        <v>1465.87</v>
      </c>
      <c r="AR393" s="21">
        <f t="shared" si="1"/>
        <v>1123.56</v>
      </c>
      <c r="AS393" s="21">
        <f t="shared" si="1"/>
        <v>829.6</v>
      </c>
      <c r="AT393" s="21">
        <f t="shared" si="1"/>
        <v>415.89</v>
      </c>
      <c r="AU393" s="21">
        <f t="shared" si="1"/>
        <v>0.01</v>
      </c>
      <c r="AV393" s="21">
        <f t="shared" si="1"/>
        <v>0.01</v>
      </c>
      <c r="AW393" s="21">
        <f t="shared" si="1"/>
        <v>0</v>
      </c>
      <c r="AX393" s="21">
        <f t="shared" si="1"/>
        <v>0.01</v>
      </c>
      <c r="AY393" s="21">
        <f t="shared" si="1"/>
        <v>0.01</v>
      </c>
      <c r="AZ393" s="21">
        <f t="shared" si="1"/>
        <v>0.04</v>
      </c>
      <c r="BA393" s="21">
        <f t="shared" si="1"/>
        <v>7.0000000000000007E-2</v>
      </c>
      <c r="BB393" s="21">
        <f t="shared" si="1"/>
        <v>1.19</v>
      </c>
      <c r="BC393" s="21">
        <f t="shared" si="1"/>
        <v>0.04</v>
      </c>
      <c r="BD393" s="21">
        <f t="shared" si="1"/>
        <v>0.68</v>
      </c>
      <c r="BE393" s="21">
        <f t="shared" si="1"/>
        <v>0.04</v>
      </c>
      <c r="BF393" s="21">
        <f t="shared" si="1"/>
        <v>0.11</v>
      </c>
      <c r="BG393" s="21">
        <f t="shared" si="1"/>
        <v>0</v>
      </c>
      <c r="BH393" s="21">
        <f t="shared" si="1"/>
        <v>0</v>
      </c>
      <c r="BI393" s="21">
        <f t="shared" si="1"/>
        <v>0.01</v>
      </c>
      <c r="BJ393" s="21">
        <f t="shared" si="1"/>
        <v>4.6300000000000008</v>
      </c>
      <c r="BK393" s="21">
        <f t="shared" si="1"/>
        <v>0</v>
      </c>
      <c r="BL393" s="21">
        <f t="shared" si="1"/>
        <v>0</v>
      </c>
      <c r="BM393" s="21">
        <f t="shared" si="1"/>
        <v>9.8200000000000021</v>
      </c>
      <c r="BN393" s="21">
        <f t="shared" si="1"/>
        <v>0.02</v>
      </c>
      <c r="BO393" s="21">
        <f t="shared" si="1"/>
        <v>0</v>
      </c>
      <c r="BP393" s="21">
        <f t="shared" si="1"/>
        <v>0</v>
      </c>
      <c r="BQ393" s="21">
        <f t="shared" ref="BQ393:EB393" si="2">SUM(BQ388:BQ392)</f>
        <v>0</v>
      </c>
      <c r="BR393" s="21">
        <f t="shared" si="2"/>
        <v>0</v>
      </c>
      <c r="BS393" s="21">
        <f t="shared" si="2"/>
        <v>374.45000000000005</v>
      </c>
      <c r="BT393" s="21">
        <f t="shared" si="2"/>
        <v>0</v>
      </c>
      <c r="BU393" s="21">
        <f t="shared" si="2"/>
        <v>279.68</v>
      </c>
      <c r="BV393" s="21">
        <f t="shared" si="2"/>
        <v>0</v>
      </c>
      <c r="BW393" s="21">
        <f t="shared" si="2"/>
        <v>0</v>
      </c>
      <c r="BX393" s="21">
        <f t="shared" si="2"/>
        <v>0</v>
      </c>
      <c r="BY393" s="21">
        <f t="shared" si="2"/>
        <v>0</v>
      </c>
      <c r="BZ393" s="21">
        <f t="shared" si="2"/>
        <v>0</v>
      </c>
      <c r="CA393" s="21">
        <f t="shared" si="2"/>
        <v>0</v>
      </c>
      <c r="CB393" s="21">
        <f t="shared" si="2"/>
        <v>0</v>
      </c>
      <c r="CC393" s="21">
        <f t="shared" si="2"/>
        <v>0</v>
      </c>
      <c r="CD393" s="21">
        <f t="shared" si="2"/>
        <v>0</v>
      </c>
      <c r="CE393" s="21">
        <f t="shared" si="2"/>
        <v>0</v>
      </c>
      <c r="CF393" s="21">
        <f t="shared" si="2"/>
        <v>9.76</v>
      </c>
      <c r="CG393" s="21">
        <f t="shared" si="2"/>
        <v>3.5</v>
      </c>
      <c r="CH393" s="21">
        <f t="shared" si="2"/>
        <v>0</v>
      </c>
      <c r="CI393" s="21">
        <f t="shared" si="2"/>
        <v>0</v>
      </c>
      <c r="CJ393" s="21">
        <f t="shared" si="2"/>
        <v>0</v>
      </c>
      <c r="CK393" s="21">
        <f t="shared" si="2"/>
        <v>0</v>
      </c>
      <c r="CL393" s="21">
        <f t="shared" si="2"/>
        <v>0</v>
      </c>
      <c r="CM393" s="21">
        <f t="shared" si="2"/>
        <v>0</v>
      </c>
      <c r="CN393" s="21">
        <f t="shared" si="2"/>
        <v>0</v>
      </c>
      <c r="CO393" s="21">
        <f t="shared" si="2"/>
        <v>0</v>
      </c>
      <c r="CP393" s="21">
        <f t="shared" si="2"/>
        <v>0</v>
      </c>
      <c r="CQ393" s="21">
        <f t="shared" si="2"/>
        <v>0</v>
      </c>
      <c r="CR393" s="21">
        <f t="shared" si="2"/>
        <v>0</v>
      </c>
      <c r="CS393" s="21">
        <f t="shared" si="2"/>
        <v>0</v>
      </c>
      <c r="CT393" s="21">
        <f t="shared" si="2"/>
        <v>0</v>
      </c>
      <c r="CU393" s="21">
        <f t="shared" si="2"/>
        <v>0</v>
      </c>
      <c r="CV393" s="21">
        <f t="shared" si="2"/>
        <v>0</v>
      </c>
      <c r="CW393" s="21">
        <f t="shared" si="2"/>
        <v>0</v>
      </c>
      <c r="CX393" s="21">
        <f t="shared" si="2"/>
        <v>0</v>
      </c>
      <c r="CY393" s="21">
        <f t="shared" si="2"/>
        <v>0</v>
      </c>
      <c r="CZ393" s="21">
        <f t="shared" si="2"/>
        <v>0</v>
      </c>
      <c r="DA393" s="21">
        <f t="shared" si="2"/>
        <v>0</v>
      </c>
      <c r="DB393" s="21">
        <f t="shared" si="2"/>
        <v>0</v>
      </c>
      <c r="DC393" s="21">
        <f t="shared" si="2"/>
        <v>0</v>
      </c>
      <c r="DD393" s="21">
        <f t="shared" si="2"/>
        <v>0</v>
      </c>
      <c r="DE393" s="21">
        <f t="shared" si="2"/>
        <v>0</v>
      </c>
      <c r="DF393" s="21">
        <f t="shared" si="2"/>
        <v>0</v>
      </c>
      <c r="DG393" s="21">
        <f t="shared" si="2"/>
        <v>0</v>
      </c>
      <c r="DH393" s="21">
        <f t="shared" si="2"/>
        <v>0</v>
      </c>
      <c r="DI393" s="21">
        <f t="shared" si="2"/>
        <v>0</v>
      </c>
      <c r="DJ393" s="21">
        <f t="shared" si="2"/>
        <v>0</v>
      </c>
      <c r="DK393" s="21">
        <f t="shared" si="2"/>
        <v>0</v>
      </c>
      <c r="DL393" s="21">
        <f t="shared" si="2"/>
        <v>0</v>
      </c>
      <c r="DM393" s="21">
        <f t="shared" si="2"/>
        <v>0</v>
      </c>
      <c r="DN393" s="21">
        <f t="shared" si="2"/>
        <v>0</v>
      </c>
      <c r="DO393" s="21">
        <f t="shared" si="2"/>
        <v>0</v>
      </c>
      <c r="DP393" s="21">
        <f t="shared" si="2"/>
        <v>0</v>
      </c>
      <c r="DQ393" s="21">
        <f t="shared" si="2"/>
        <v>0</v>
      </c>
      <c r="DR393" s="21">
        <f t="shared" si="2"/>
        <v>0</v>
      </c>
      <c r="DS393" s="21">
        <f t="shared" si="2"/>
        <v>0</v>
      </c>
      <c r="DT393" s="21">
        <f t="shared" si="2"/>
        <v>0</v>
      </c>
      <c r="DU393" s="21">
        <f t="shared" si="2"/>
        <v>0</v>
      </c>
      <c r="DV393" s="21">
        <f t="shared" si="2"/>
        <v>0</v>
      </c>
      <c r="DW393" s="21">
        <f t="shared" si="2"/>
        <v>0</v>
      </c>
      <c r="DX393" s="21">
        <f t="shared" si="2"/>
        <v>0</v>
      </c>
      <c r="DY393" s="21">
        <f t="shared" si="2"/>
        <v>0</v>
      </c>
      <c r="DZ393" s="21">
        <f t="shared" si="2"/>
        <v>0</v>
      </c>
      <c r="EA393" s="21">
        <f t="shared" si="2"/>
        <v>0</v>
      </c>
      <c r="EB393" s="21">
        <f t="shared" si="2"/>
        <v>0</v>
      </c>
      <c r="EC393" s="21">
        <f t="shared" ref="EC393:GN393" si="3">SUM(EC388:EC392)</f>
        <v>0</v>
      </c>
      <c r="ED393" s="21">
        <f t="shared" si="3"/>
        <v>0</v>
      </c>
      <c r="EE393" s="21">
        <f t="shared" si="3"/>
        <v>0</v>
      </c>
      <c r="EF393" s="21">
        <f t="shared" si="3"/>
        <v>0</v>
      </c>
      <c r="EG393" s="21">
        <f t="shared" si="3"/>
        <v>0</v>
      </c>
      <c r="EH393" s="21">
        <f t="shared" si="3"/>
        <v>0</v>
      </c>
      <c r="EI393" s="21">
        <f t="shared" si="3"/>
        <v>0</v>
      </c>
      <c r="EJ393" s="21">
        <f t="shared" si="3"/>
        <v>0</v>
      </c>
      <c r="EK393" s="21">
        <f t="shared" si="3"/>
        <v>0</v>
      </c>
      <c r="EL393" s="21">
        <f t="shared" si="3"/>
        <v>0</v>
      </c>
      <c r="EM393" s="21">
        <f t="shared" si="3"/>
        <v>0</v>
      </c>
      <c r="EN393" s="21">
        <f t="shared" si="3"/>
        <v>0</v>
      </c>
      <c r="EO393" s="21">
        <f t="shared" si="3"/>
        <v>0</v>
      </c>
      <c r="EP393" s="21">
        <f t="shared" si="3"/>
        <v>0</v>
      </c>
      <c r="EQ393" s="21">
        <f t="shared" si="3"/>
        <v>0</v>
      </c>
      <c r="ER393" s="21">
        <f t="shared" si="3"/>
        <v>0</v>
      </c>
      <c r="ES393" s="21">
        <f t="shared" si="3"/>
        <v>0</v>
      </c>
      <c r="ET393" s="21">
        <f t="shared" si="3"/>
        <v>0</v>
      </c>
      <c r="EU393" s="21">
        <f t="shared" si="3"/>
        <v>0</v>
      </c>
      <c r="EV393" s="21">
        <f t="shared" si="3"/>
        <v>0</v>
      </c>
      <c r="EW393" s="21">
        <f t="shared" si="3"/>
        <v>0</v>
      </c>
      <c r="EX393" s="21">
        <f t="shared" si="3"/>
        <v>0</v>
      </c>
      <c r="EY393" s="21">
        <f t="shared" si="3"/>
        <v>0</v>
      </c>
      <c r="EZ393" s="21">
        <f t="shared" si="3"/>
        <v>0</v>
      </c>
      <c r="FA393" s="21">
        <f t="shared" si="3"/>
        <v>0</v>
      </c>
      <c r="FB393" s="21">
        <f t="shared" si="3"/>
        <v>0</v>
      </c>
      <c r="FC393" s="21">
        <f t="shared" si="3"/>
        <v>0</v>
      </c>
      <c r="FD393" s="21">
        <f t="shared" si="3"/>
        <v>0</v>
      </c>
      <c r="FE393" s="21">
        <f t="shared" si="3"/>
        <v>0</v>
      </c>
      <c r="FF393" s="21">
        <f t="shared" si="3"/>
        <v>0</v>
      </c>
      <c r="FG393" s="21">
        <f t="shared" si="3"/>
        <v>0</v>
      </c>
      <c r="FH393" s="21">
        <f t="shared" si="3"/>
        <v>0</v>
      </c>
      <c r="FI393" s="21">
        <f t="shared" si="3"/>
        <v>0</v>
      </c>
      <c r="FJ393" s="21">
        <f t="shared" si="3"/>
        <v>0</v>
      </c>
      <c r="FK393" s="21">
        <f t="shared" si="3"/>
        <v>0</v>
      </c>
      <c r="FL393" s="21">
        <f t="shared" si="3"/>
        <v>0</v>
      </c>
      <c r="FM393" s="21">
        <f t="shared" si="3"/>
        <v>0</v>
      </c>
      <c r="FN393" s="21">
        <f t="shared" si="3"/>
        <v>0</v>
      </c>
      <c r="FO393" s="21">
        <f t="shared" si="3"/>
        <v>0</v>
      </c>
      <c r="FP393" s="21">
        <f t="shared" si="3"/>
        <v>0</v>
      </c>
      <c r="FQ393" s="21">
        <f t="shared" si="3"/>
        <v>0</v>
      </c>
      <c r="FR393" s="21">
        <f t="shared" si="3"/>
        <v>0</v>
      </c>
      <c r="FS393" s="21">
        <f t="shared" si="3"/>
        <v>0</v>
      </c>
      <c r="FT393" s="21">
        <f t="shared" si="3"/>
        <v>0</v>
      </c>
      <c r="FU393" s="21">
        <f t="shared" si="3"/>
        <v>0</v>
      </c>
      <c r="FV393" s="21">
        <f t="shared" si="3"/>
        <v>0</v>
      </c>
      <c r="FW393" s="21">
        <f t="shared" si="3"/>
        <v>0</v>
      </c>
      <c r="FX393" s="21">
        <f t="shared" si="3"/>
        <v>0</v>
      </c>
      <c r="FY393" s="21">
        <f t="shared" si="3"/>
        <v>0</v>
      </c>
      <c r="FZ393" s="21">
        <f t="shared" si="3"/>
        <v>0</v>
      </c>
      <c r="GA393" s="21">
        <f t="shared" si="3"/>
        <v>0</v>
      </c>
      <c r="GB393" s="21">
        <f t="shared" si="3"/>
        <v>0</v>
      </c>
      <c r="GC393" s="21">
        <f t="shared" si="3"/>
        <v>0</v>
      </c>
      <c r="GD393" s="21">
        <f t="shared" si="3"/>
        <v>0</v>
      </c>
      <c r="GE393" s="21">
        <f t="shared" si="3"/>
        <v>0</v>
      </c>
      <c r="GF393" s="21">
        <f t="shared" si="3"/>
        <v>0</v>
      </c>
      <c r="GG393" s="21">
        <f t="shared" si="3"/>
        <v>0</v>
      </c>
      <c r="GH393" s="21">
        <f t="shared" si="3"/>
        <v>0</v>
      </c>
      <c r="GI393" s="21">
        <f t="shared" si="3"/>
        <v>0</v>
      </c>
      <c r="GJ393" s="21">
        <f t="shared" si="3"/>
        <v>0</v>
      </c>
      <c r="GK393" s="21">
        <f t="shared" si="3"/>
        <v>0</v>
      </c>
      <c r="GL393" s="21">
        <f t="shared" si="3"/>
        <v>0</v>
      </c>
      <c r="GM393" s="21">
        <f t="shared" si="3"/>
        <v>0</v>
      </c>
      <c r="GN393" s="21">
        <f t="shared" si="3"/>
        <v>0</v>
      </c>
      <c r="GO393" s="21">
        <f t="shared" ref="GO393:IZ393" si="4">SUM(GO388:GO392)</f>
        <v>0</v>
      </c>
      <c r="GP393" s="21">
        <f t="shared" si="4"/>
        <v>0</v>
      </c>
      <c r="GQ393" s="21">
        <f t="shared" si="4"/>
        <v>0</v>
      </c>
      <c r="GR393" s="21">
        <f t="shared" si="4"/>
        <v>0</v>
      </c>
      <c r="GS393" s="21">
        <f t="shared" si="4"/>
        <v>0</v>
      </c>
      <c r="GT393" s="21">
        <f t="shared" si="4"/>
        <v>0</v>
      </c>
      <c r="GU393" s="21">
        <f t="shared" si="4"/>
        <v>0</v>
      </c>
      <c r="GV393" s="21">
        <f t="shared" si="4"/>
        <v>0</v>
      </c>
      <c r="GW393" s="21">
        <f t="shared" si="4"/>
        <v>0</v>
      </c>
      <c r="GX393" s="21">
        <f t="shared" si="4"/>
        <v>0</v>
      </c>
      <c r="GY393" s="21">
        <f t="shared" si="4"/>
        <v>0</v>
      </c>
      <c r="GZ393" s="21">
        <f t="shared" si="4"/>
        <v>0</v>
      </c>
      <c r="HA393" s="21">
        <f t="shared" si="4"/>
        <v>0</v>
      </c>
      <c r="HB393" s="21">
        <f t="shared" si="4"/>
        <v>0</v>
      </c>
      <c r="HC393" s="21">
        <f t="shared" si="4"/>
        <v>0</v>
      </c>
      <c r="HD393" s="21">
        <f t="shared" si="4"/>
        <v>0</v>
      </c>
      <c r="HE393" s="21">
        <f t="shared" si="4"/>
        <v>0</v>
      </c>
      <c r="HF393" s="21">
        <f t="shared" si="4"/>
        <v>0</v>
      </c>
      <c r="HG393" s="21">
        <f t="shared" si="4"/>
        <v>0</v>
      </c>
      <c r="HH393" s="21">
        <f t="shared" si="4"/>
        <v>0</v>
      </c>
      <c r="HI393" s="21">
        <f t="shared" si="4"/>
        <v>0</v>
      </c>
      <c r="HJ393" s="21">
        <f t="shared" si="4"/>
        <v>0</v>
      </c>
      <c r="HK393" s="21">
        <f t="shared" si="4"/>
        <v>0</v>
      </c>
      <c r="HL393" s="21">
        <f t="shared" si="4"/>
        <v>0</v>
      </c>
      <c r="HM393" s="21">
        <f t="shared" si="4"/>
        <v>0</v>
      </c>
      <c r="HN393" s="21">
        <f t="shared" si="4"/>
        <v>0</v>
      </c>
      <c r="HO393" s="21">
        <f t="shared" si="4"/>
        <v>0</v>
      </c>
      <c r="HP393" s="21">
        <f t="shared" si="4"/>
        <v>0</v>
      </c>
      <c r="HQ393" s="21">
        <f t="shared" si="4"/>
        <v>0</v>
      </c>
      <c r="HR393" s="21">
        <f t="shared" si="4"/>
        <v>0</v>
      </c>
      <c r="HS393" s="21">
        <f t="shared" si="4"/>
        <v>0</v>
      </c>
      <c r="HT393" s="21">
        <f t="shared" si="4"/>
        <v>0</v>
      </c>
      <c r="HU393" s="21">
        <f t="shared" si="4"/>
        <v>0</v>
      </c>
      <c r="HV393" s="21">
        <f t="shared" si="4"/>
        <v>0</v>
      </c>
      <c r="HW393" s="21">
        <f t="shared" si="4"/>
        <v>0</v>
      </c>
      <c r="HX393" s="21">
        <f t="shared" si="4"/>
        <v>0</v>
      </c>
      <c r="HY393" s="21">
        <f t="shared" si="4"/>
        <v>0</v>
      </c>
      <c r="HZ393" s="21">
        <f t="shared" si="4"/>
        <v>0</v>
      </c>
      <c r="IA393" s="21">
        <f t="shared" si="4"/>
        <v>0</v>
      </c>
      <c r="IB393" s="21">
        <f t="shared" si="4"/>
        <v>0</v>
      </c>
      <c r="IC393" s="21">
        <f t="shared" si="4"/>
        <v>0</v>
      </c>
      <c r="ID393" s="21">
        <f t="shared" si="4"/>
        <v>0</v>
      </c>
      <c r="IE393" s="21">
        <f t="shared" si="4"/>
        <v>0</v>
      </c>
      <c r="IF393" s="21">
        <f t="shared" si="4"/>
        <v>0</v>
      </c>
      <c r="IG393" s="21">
        <f t="shared" si="4"/>
        <v>0</v>
      </c>
      <c r="IH393" s="21">
        <f t="shared" si="4"/>
        <v>0</v>
      </c>
      <c r="II393" s="21">
        <f t="shared" si="4"/>
        <v>0</v>
      </c>
      <c r="IJ393" s="21">
        <f t="shared" si="4"/>
        <v>0</v>
      </c>
      <c r="IK393" s="21">
        <f t="shared" si="4"/>
        <v>0</v>
      </c>
      <c r="IL393" s="21">
        <f t="shared" si="4"/>
        <v>0</v>
      </c>
      <c r="IM393" s="21">
        <f t="shared" si="4"/>
        <v>0</v>
      </c>
      <c r="IN393" s="21">
        <f t="shared" si="4"/>
        <v>0</v>
      </c>
      <c r="IO393" s="21">
        <f t="shared" si="4"/>
        <v>0</v>
      </c>
      <c r="IP393" s="21">
        <f t="shared" si="4"/>
        <v>0</v>
      </c>
      <c r="IQ393" s="21">
        <f t="shared" si="4"/>
        <v>0</v>
      </c>
      <c r="IR393" s="21">
        <f t="shared" si="4"/>
        <v>0</v>
      </c>
      <c r="IS393" s="21">
        <f t="shared" si="4"/>
        <v>0</v>
      </c>
      <c r="IT393" s="21">
        <f t="shared" si="4"/>
        <v>0</v>
      </c>
      <c r="IU393" s="21">
        <f t="shared" si="4"/>
        <v>0</v>
      </c>
      <c r="IV393" s="21">
        <f t="shared" si="4"/>
        <v>0</v>
      </c>
      <c r="IW393" s="21">
        <f t="shared" si="4"/>
        <v>0</v>
      </c>
      <c r="IX393" s="21">
        <f t="shared" si="4"/>
        <v>0</v>
      </c>
      <c r="IY393" s="21">
        <f t="shared" si="4"/>
        <v>0</v>
      </c>
      <c r="IZ393" s="21">
        <f t="shared" si="4"/>
        <v>0</v>
      </c>
      <c r="JA393" s="21">
        <f t="shared" ref="JA393:LL393" si="5">SUM(JA388:JA392)</f>
        <v>0</v>
      </c>
      <c r="JB393" s="21">
        <f t="shared" si="5"/>
        <v>0</v>
      </c>
      <c r="JC393" s="21">
        <f t="shared" si="5"/>
        <v>0</v>
      </c>
      <c r="JD393" s="21">
        <f t="shared" si="5"/>
        <v>0</v>
      </c>
      <c r="JE393" s="21">
        <f t="shared" si="5"/>
        <v>0</v>
      </c>
      <c r="JF393" s="21">
        <f t="shared" si="5"/>
        <v>0</v>
      </c>
      <c r="JG393" s="21">
        <f t="shared" si="5"/>
        <v>0</v>
      </c>
      <c r="JH393" s="21">
        <f t="shared" si="5"/>
        <v>0</v>
      </c>
      <c r="JI393" s="21">
        <f t="shared" si="5"/>
        <v>0</v>
      </c>
      <c r="JJ393" s="21">
        <f t="shared" si="5"/>
        <v>0</v>
      </c>
      <c r="JK393" s="21">
        <f t="shared" si="5"/>
        <v>0</v>
      </c>
      <c r="JL393" s="21">
        <f t="shared" si="5"/>
        <v>0</v>
      </c>
      <c r="JM393" s="21">
        <f t="shared" si="5"/>
        <v>0</v>
      </c>
      <c r="JN393" s="21">
        <f t="shared" si="5"/>
        <v>0</v>
      </c>
      <c r="JO393" s="21">
        <f t="shared" si="5"/>
        <v>0</v>
      </c>
      <c r="JP393" s="21">
        <f t="shared" si="5"/>
        <v>0</v>
      </c>
      <c r="JQ393" s="21">
        <f t="shared" si="5"/>
        <v>0</v>
      </c>
      <c r="JR393" s="21">
        <f t="shared" si="5"/>
        <v>0</v>
      </c>
      <c r="JS393" s="21">
        <f t="shared" si="5"/>
        <v>0</v>
      </c>
      <c r="JT393" s="21">
        <f t="shared" si="5"/>
        <v>0</v>
      </c>
      <c r="JU393" s="21">
        <f t="shared" si="5"/>
        <v>0</v>
      </c>
      <c r="JV393" s="21">
        <f t="shared" si="5"/>
        <v>0</v>
      </c>
      <c r="JW393" s="21">
        <f t="shared" si="5"/>
        <v>0</v>
      </c>
      <c r="JX393" s="21">
        <f t="shared" si="5"/>
        <v>0</v>
      </c>
      <c r="JY393" s="21">
        <f t="shared" si="5"/>
        <v>0</v>
      </c>
      <c r="JZ393" s="21">
        <f t="shared" si="5"/>
        <v>0</v>
      </c>
      <c r="KA393" s="21">
        <f t="shared" si="5"/>
        <v>0</v>
      </c>
      <c r="KB393" s="21">
        <f t="shared" si="5"/>
        <v>0</v>
      </c>
      <c r="KC393" s="21">
        <f t="shared" si="5"/>
        <v>0</v>
      </c>
      <c r="KD393" s="21">
        <f t="shared" si="5"/>
        <v>0</v>
      </c>
      <c r="KE393" s="21">
        <f t="shared" si="5"/>
        <v>0</v>
      </c>
      <c r="KF393" s="21">
        <f t="shared" si="5"/>
        <v>0</v>
      </c>
      <c r="KG393" s="21">
        <f t="shared" si="5"/>
        <v>0</v>
      </c>
      <c r="KH393" s="21">
        <f t="shared" si="5"/>
        <v>0</v>
      </c>
      <c r="KI393" s="21">
        <f t="shared" si="5"/>
        <v>0</v>
      </c>
      <c r="KJ393" s="21">
        <f t="shared" si="5"/>
        <v>0</v>
      </c>
      <c r="KK393" s="21">
        <f t="shared" si="5"/>
        <v>0</v>
      </c>
      <c r="KL393" s="21">
        <f t="shared" si="5"/>
        <v>0</v>
      </c>
      <c r="KM393" s="21">
        <f t="shared" si="5"/>
        <v>0</v>
      </c>
      <c r="KN393" s="21">
        <f t="shared" si="5"/>
        <v>0</v>
      </c>
      <c r="KO393" s="21">
        <f t="shared" si="5"/>
        <v>0</v>
      </c>
      <c r="KP393" s="21">
        <f t="shared" si="5"/>
        <v>0</v>
      </c>
      <c r="KQ393" s="21">
        <f t="shared" si="5"/>
        <v>0</v>
      </c>
      <c r="KR393" s="21">
        <f t="shared" si="5"/>
        <v>0</v>
      </c>
      <c r="KS393" s="21">
        <f t="shared" si="5"/>
        <v>0</v>
      </c>
      <c r="KT393" s="21">
        <f t="shared" si="5"/>
        <v>0</v>
      </c>
      <c r="KU393" s="21">
        <f t="shared" si="5"/>
        <v>0</v>
      </c>
      <c r="KV393" s="21">
        <f t="shared" si="5"/>
        <v>0</v>
      </c>
      <c r="KW393" s="21">
        <f t="shared" si="5"/>
        <v>0</v>
      </c>
      <c r="KX393" s="21">
        <f t="shared" si="5"/>
        <v>0</v>
      </c>
      <c r="KY393" s="21">
        <f t="shared" si="5"/>
        <v>0</v>
      </c>
      <c r="KZ393" s="21">
        <f t="shared" si="5"/>
        <v>0</v>
      </c>
      <c r="LA393" s="21">
        <f t="shared" si="5"/>
        <v>0</v>
      </c>
      <c r="LB393" s="21">
        <f t="shared" si="5"/>
        <v>0</v>
      </c>
      <c r="LC393" s="21">
        <f t="shared" si="5"/>
        <v>0</v>
      </c>
      <c r="LD393" s="21">
        <f t="shared" si="5"/>
        <v>0</v>
      </c>
      <c r="LE393" s="21">
        <f t="shared" si="5"/>
        <v>0</v>
      </c>
      <c r="LF393" s="21">
        <f t="shared" si="5"/>
        <v>0</v>
      </c>
      <c r="LG393" s="21">
        <f t="shared" si="5"/>
        <v>0</v>
      </c>
      <c r="LH393" s="21">
        <f t="shared" si="5"/>
        <v>0</v>
      </c>
      <c r="LI393" s="21">
        <f t="shared" si="5"/>
        <v>0</v>
      </c>
      <c r="LJ393" s="21">
        <f t="shared" si="5"/>
        <v>0</v>
      </c>
      <c r="LK393" s="21">
        <f t="shared" si="5"/>
        <v>0</v>
      </c>
      <c r="LL393" s="21">
        <f t="shared" si="5"/>
        <v>0</v>
      </c>
      <c r="LM393" s="21">
        <f t="shared" ref="LM393:NX393" si="6">SUM(LM388:LM392)</f>
        <v>0</v>
      </c>
      <c r="LN393" s="21">
        <f t="shared" si="6"/>
        <v>0</v>
      </c>
      <c r="LO393" s="21">
        <f t="shared" si="6"/>
        <v>0</v>
      </c>
      <c r="LP393" s="21">
        <f t="shared" si="6"/>
        <v>0</v>
      </c>
      <c r="LQ393" s="21">
        <f t="shared" si="6"/>
        <v>0</v>
      </c>
      <c r="LR393" s="21">
        <f t="shared" si="6"/>
        <v>0</v>
      </c>
      <c r="LS393" s="21">
        <f t="shared" si="6"/>
        <v>0</v>
      </c>
      <c r="LT393" s="21">
        <f t="shared" si="6"/>
        <v>0</v>
      </c>
      <c r="LU393" s="21">
        <f t="shared" si="6"/>
        <v>0</v>
      </c>
      <c r="LV393" s="21">
        <f t="shared" si="6"/>
        <v>0</v>
      </c>
      <c r="LW393" s="21">
        <f t="shared" si="6"/>
        <v>0</v>
      </c>
      <c r="LX393" s="21">
        <f t="shared" si="6"/>
        <v>0</v>
      </c>
      <c r="LY393" s="21">
        <f t="shared" si="6"/>
        <v>0</v>
      </c>
      <c r="LZ393" s="21">
        <f t="shared" si="6"/>
        <v>0</v>
      </c>
      <c r="MA393" s="21">
        <f t="shared" si="6"/>
        <v>0</v>
      </c>
      <c r="MB393" s="21">
        <f t="shared" si="6"/>
        <v>0</v>
      </c>
      <c r="MC393" s="21">
        <f t="shared" si="6"/>
        <v>0</v>
      </c>
      <c r="MD393" s="21">
        <f t="shared" si="6"/>
        <v>0</v>
      </c>
      <c r="ME393" s="21">
        <f t="shared" si="6"/>
        <v>0</v>
      </c>
      <c r="MF393" s="21">
        <f t="shared" si="6"/>
        <v>0</v>
      </c>
      <c r="MG393" s="21">
        <f t="shared" si="6"/>
        <v>0</v>
      </c>
      <c r="MH393" s="21">
        <f t="shared" si="6"/>
        <v>0</v>
      </c>
      <c r="MI393" s="21">
        <f t="shared" si="6"/>
        <v>0</v>
      </c>
      <c r="MJ393" s="21">
        <f t="shared" si="6"/>
        <v>0</v>
      </c>
      <c r="MK393" s="21">
        <f t="shared" si="6"/>
        <v>0</v>
      </c>
      <c r="ML393" s="21">
        <f t="shared" si="6"/>
        <v>0</v>
      </c>
      <c r="MM393" s="21">
        <f t="shared" si="6"/>
        <v>0</v>
      </c>
      <c r="MN393" s="21">
        <f t="shared" si="6"/>
        <v>0</v>
      </c>
      <c r="MO393" s="21">
        <f t="shared" si="6"/>
        <v>0</v>
      </c>
      <c r="MP393" s="21">
        <f t="shared" si="6"/>
        <v>0</v>
      </c>
      <c r="MQ393" s="21">
        <f t="shared" si="6"/>
        <v>0</v>
      </c>
      <c r="MR393" s="21">
        <f t="shared" si="6"/>
        <v>0</v>
      </c>
      <c r="MS393" s="21">
        <f t="shared" si="6"/>
        <v>0</v>
      </c>
      <c r="MT393" s="21">
        <f t="shared" si="6"/>
        <v>0</v>
      </c>
      <c r="MU393" s="21">
        <f t="shared" si="6"/>
        <v>0</v>
      </c>
      <c r="MV393" s="21">
        <f t="shared" si="6"/>
        <v>0</v>
      </c>
      <c r="MW393" s="21">
        <f t="shared" si="6"/>
        <v>0</v>
      </c>
      <c r="MX393" s="21">
        <f t="shared" si="6"/>
        <v>0</v>
      </c>
      <c r="MY393" s="21">
        <f t="shared" si="6"/>
        <v>0</v>
      </c>
      <c r="MZ393" s="21">
        <f t="shared" si="6"/>
        <v>0</v>
      </c>
      <c r="NA393" s="21">
        <f t="shared" si="6"/>
        <v>0</v>
      </c>
      <c r="NB393" s="21">
        <f t="shared" si="6"/>
        <v>0</v>
      </c>
      <c r="NC393" s="21">
        <f t="shared" si="6"/>
        <v>0</v>
      </c>
      <c r="ND393" s="21">
        <f t="shared" si="6"/>
        <v>0</v>
      </c>
      <c r="NE393" s="21">
        <f t="shared" si="6"/>
        <v>0</v>
      </c>
      <c r="NF393" s="21">
        <f t="shared" si="6"/>
        <v>0</v>
      </c>
      <c r="NG393" s="21">
        <f t="shared" si="6"/>
        <v>0</v>
      </c>
      <c r="NH393" s="21">
        <f t="shared" si="6"/>
        <v>0</v>
      </c>
      <c r="NI393" s="21">
        <f t="shared" si="6"/>
        <v>0</v>
      </c>
      <c r="NJ393" s="21">
        <f t="shared" si="6"/>
        <v>0</v>
      </c>
      <c r="NK393" s="21">
        <f t="shared" si="6"/>
        <v>0</v>
      </c>
      <c r="NL393" s="21">
        <f t="shared" si="6"/>
        <v>0</v>
      </c>
      <c r="NM393" s="21">
        <f t="shared" si="6"/>
        <v>0</v>
      </c>
      <c r="NN393" s="21">
        <f t="shared" si="6"/>
        <v>0</v>
      </c>
      <c r="NO393" s="21">
        <f t="shared" si="6"/>
        <v>0</v>
      </c>
      <c r="NP393" s="21">
        <f t="shared" si="6"/>
        <v>0</v>
      </c>
      <c r="NQ393" s="21">
        <f t="shared" si="6"/>
        <v>0</v>
      </c>
      <c r="NR393" s="21">
        <f t="shared" si="6"/>
        <v>0</v>
      </c>
      <c r="NS393" s="21">
        <f t="shared" si="6"/>
        <v>0</v>
      </c>
      <c r="NT393" s="21">
        <f t="shared" si="6"/>
        <v>0</v>
      </c>
      <c r="NU393" s="21">
        <f t="shared" si="6"/>
        <v>0</v>
      </c>
      <c r="NV393" s="21">
        <f t="shared" si="6"/>
        <v>0</v>
      </c>
      <c r="NW393" s="21">
        <f t="shared" si="6"/>
        <v>0</v>
      </c>
      <c r="NX393" s="21">
        <f t="shared" si="6"/>
        <v>0</v>
      </c>
      <c r="NY393" s="21">
        <f t="shared" ref="NY393:QJ393" si="7">SUM(NY388:NY392)</f>
        <v>0</v>
      </c>
      <c r="NZ393" s="21">
        <f t="shared" si="7"/>
        <v>0</v>
      </c>
      <c r="OA393" s="21">
        <f t="shared" si="7"/>
        <v>0</v>
      </c>
      <c r="OB393" s="21">
        <f t="shared" si="7"/>
        <v>0</v>
      </c>
      <c r="OC393" s="21">
        <f t="shared" si="7"/>
        <v>0</v>
      </c>
      <c r="OD393" s="21">
        <f t="shared" si="7"/>
        <v>0</v>
      </c>
      <c r="OE393" s="21">
        <f t="shared" si="7"/>
        <v>0</v>
      </c>
      <c r="OF393" s="21">
        <f t="shared" si="7"/>
        <v>0</v>
      </c>
      <c r="OG393" s="21">
        <f t="shared" si="7"/>
        <v>0</v>
      </c>
      <c r="OH393" s="21">
        <f t="shared" si="7"/>
        <v>0</v>
      </c>
      <c r="OI393" s="21">
        <f t="shared" si="7"/>
        <v>0</v>
      </c>
      <c r="OJ393" s="21">
        <f t="shared" si="7"/>
        <v>0</v>
      </c>
      <c r="OK393" s="21">
        <f t="shared" si="7"/>
        <v>0</v>
      </c>
      <c r="OL393" s="21">
        <f t="shared" si="7"/>
        <v>0</v>
      </c>
      <c r="OM393" s="21">
        <f t="shared" si="7"/>
        <v>0</v>
      </c>
      <c r="ON393" s="21">
        <f t="shared" si="7"/>
        <v>0</v>
      </c>
      <c r="OO393" s="21">
        <f t="shared" si="7"/>
        <v>0</v>
      </c>
      <c r="OP393" s="21">
        <f t="shared" si="7"/>
        <v>0</v>
      </c>
      <c r="OQ393" s="21">
        <f t="shared" si="7"/>
        <v>0</v>
      </c>
      <c r="OR393" s="21">
        <f t="shared" si="7"/>
        <v>0</v>
      </c>
      <c r="OS393" s="21">
        <f t="shared" si="7"/>
        <v>0</v>
      </c>
      <c r="OT393" s="21">
        <f t="shared" si="7"/>
        <v>0</v>
      </c>
      <c r="OU393" s="21">
        <f t="shared" si="7"/>
        <v>0</v>
      </c>
      <c r="OV393" s="21">
        <f t="shared" si="7"/>
        <v>0</v>
      </c>
      <c r="OW393" s="21">
        <f t="shared" si="7"/>
        <v>0</v>
      </c>
      <c r="OX393" s="21">
        <f t="shared" si="7"/>
        <v>0</v>
      </c>
      <c r="OY393" s="21">
        <f t="shared" si="7"/>
        <v>0</v>
      </c>
      <c r="OZ393" s="21">
        <f t="shared" si="7"/>
        <v>0</v>
      </c>
      <c r="PA393" s="21">
        <f t="shared" si="7"/>
        <v>0</v>
      </c>
      <c r="PB393" s="21">
        <f t="shared" si="7"/>
        <v>0</v>
      </c>
      <c r="PC393" s="21">
        <f t="shared" si="7"/>
        <v>0</v>
      </c>
      <c r="PD393" s="21">
        <f t="shared" si="7"/>
        <v>0</v>
      </c>
      <c r="PE393" s="21">
        <f t="shared" si="7"/>
        <v>0</v>
      </c>
      <c r="PF393" s="21">
        <f t="shared" si="7"/>
        <v>0</v>
      </c>
      <c r="PG393" s="21">
        <f t="shared" si="7"/>
        <v>0</v>
      </c>
      <c r="PH393" s="21">
        <f t="shared" si="7"/>
        <v>0</v>
      </c>
      <c r="PI393" s="21">
        <f t="shared" si="7"/>
        <v>0</v>
      </c>
      <c r="PJ393" s="21">
        <f t="shared" si="7"/>
        <v>0</v>
      </c>
      <c r="PK393" s="21">
        <f t="shared" si="7"/>
        <v>0</v>
      </c>
      <c r="PL393" s="21">
        <f t="shared" si="7"/>
        <v>0</v>
      </c>
      <c r="PM393" s="21">
        <f t="shared" si="7"/>
        <v>0</v>
      </c>
      <c r="PN393" s="21">
        <f t="shared" si="7"/>
        <v>0</v>
      </c>
      <c r="PO393" s="21">
        <f t="shared" si="7"/>
        <v>0</v>
      </c>
      <c r="PP393" s="21">
        <f t="shared" si="7"/>
        <v>0</v>
      </c>
      <c r="PQ393" s="21">
        <f t="shared" si="7"/>
        <v>0</v>
      </c>
      <c r="PR393" s="21">
        <f t="shared" si="7"/>
        <v>0</v>
      </c>
      <c r="PS393" s="21">
        <f t="shared" si="7"/>
        <v>0</v>
      </c>
      <c r="PT393" s="21">
        <f t="shared" si="7"/>
        <v>0</v>
      </c>
      <c r="PU393" s="21">
        <f t="shared" si="7"/>
        <v>0</v>
      </c>
      <c r="PV393" s="21">
        <f t="shared" si="7"/>
        <v>0</v>
      </c>
      <c r="PW393" s="21">
        <f t="shared" si="7"/>
        <v>0</v>
      </c>
      <c r="PX393" s="21">
        <f t="shared" si="7"/>
        <v>0</v>
      </c>
      <c r="PY393" s="21">
        <f t="shared" si="7"/>
        <v>0</v>
      </c>
      <c r="PZ393" s="21">
        <f t="shared" si="7"/>
        <v>0</v>
      </c>
      <c r="QA393" s="21">
        <f t="shared" si="7"/>
        <v>0</v>
      </c>
      <c r="QB393" s="21">
        <f t="shared" si="7"/>
        <v>0</v>
      </c>
      <c r="QC393" s="21">
        <f t="shared" si="7"/>
        <v>0</v>
      </c>
      <c r="QD393" s="21">
        <f t="shared" si="7"/>
        <v>0</v>
      </c>
      <c r="QE393" s="21">
        <f t="shared" si="7"/>
        <v>0</v>
      </c>
      <c r="QF393" s="21">
        <f t="shared" si="7"/>
        <v>0</v>
      </c>
      <c r="QG393" s="21">
        <f t="shared" si="7"/>
        <v>0</v>
      </c>
      <c r="QH393" s="21">
        <f t="shared" si="7"/>
        <v>0</v>
      </c>
      <c r="QI393" s="21">
        <f t="shared" si="7"/>
        <v>0</v>
      </c>
      <c r="QJ393" s="21">
        <f t="shared" si="7"/>
        <v>0</v>
      </c>
      <c r="QK393" s="21">
        <f t="shared" ref="QK393:SV393" si="8">SUM(QK388:QK392)</f>
        <v>0</v>
      </c>
      <c r="QL393" s="21">
        <f t="shared" si="8"/>
        <v>0</v>
      </c>
      <c r="QM393" s="21">
        <f t="shared" si="8"/>
        <v>0</v>
      </c>
      <c r="QN393" s="21">
        <f t="shared" si="8"/>
        <v>0</v>
      </c>
      <c r="QO393" s="21">
        <f t="shared" si="8"/>
        <v>0</v>
      </c>
      <c r="QP393" s="21">
        <f t="shared" si="8"/>
        <v>0</v>
      </c>
      <c r="QQ393" s="21">
        <f t="shared" si="8"/>
        <v>0</v>
      </c>
      <c r="QR393" s="21">
        <f t="shared" si="8"/>
        <v>0</v>
      </c>
      <c r="QS393" s="21">
        <f t="shared" si="8"/>
        <v>0</v>
      </c>
      <c r="QT393" s="21">
        <f t="shared" si="8"/>
        <v>0</v>
      </c>
      <c r="QU393" s="21">
        <f t="shared" si="8"/>
        <v>0</v>
      </c>
      <c r="QV393" s="21">
        <f t="shared" si="8"/>
        <v>0</v>
      </c>
      <c r="QW393" s="21">
        <f t="shared" si="8"/>
        <v>0</v>
      </c>
      <c r="QX393" s="21">
        <f t="shared" si="8"/>
        <v>0</v>
      </c>
      <c r="QY393" s="21">
        <f t="shared" si="8"/>
        <v>0</v>
      </c>
      <c r="QZ393" s="21">
        <f t="shared" si="8"/>
        <v>0</v>
      </c>
      <c r="RA393" s="21">
        <f t="shared" si="8"/>
        <v>0</v>
      </c>
      <c r="RB393" s="21">
        <f t="shared" si="8"/>
        <v>0</v>
      </c>
      <c r="RC393" s="21">
        <f t="shared" si="8"/>
        <v>0</v>
      </c>
      <c r="RD393" s="21">
        <f t="shared" si="8"/>
        <v>0</v>
      </c>
      <c r="RE393" s="21">
        <f t="shared" si="8"/>
        <v>0</v>
      </c>
      <c r="RF393" s="21">
        <f t="shared" si="8"/>
        <v>0</v>
      </c>
      <c r="RG393" s="21">
        <f t="shared" si="8"/>
        <v>0</v>
      </c>
      <c r="RH393" s="21">
        <f t="shared" si="8"/>
        <v>0</v>
      </c>
      <c r="RI393" s="21">
        <f t="shared" si="8"/>
        <v>0</v>
      </c>
      <c r="RJ393" s="21">
        <f t="shared" si="8"/>
        <v>0</v>
      </c>
      <c r="RK393" s="21">
        <f t="shared" si="8"/>
        <v>0</v>
      </c>
      <c r="RL393" s="21">
        <f t="shared" si="8"/>
        <v>0</v>
      </c>
      <c r="RM393" s="21">
        <f t="shared" si="8"/>
        <v>0</v>
      </c>
      <c r="RN393" s="21">
        <f t="shared" si="8"/>
        <v>0</v>
      </c>
      <c r="RO393" s="21">
        <f t="shared" si="8"/>
        <v>0</v>
      </c>
      <c r="RP393" s="21">
        <f t="shared" si="8"/>
        <v>0</v>
      </c>
      <c r="RQ393" s="21">
        <f t="shared" si="8"/>
        <v>0</v>
      </c>
      <c r="RR393" s="21">
        <f t="shared" si="8"/>
        <v>0</v>
      </c>
      <c r="RS393" s="21">
        <f t="shared" si="8"/>
        <v>0</v>
      </c>
      <c r="RT393" s="21">
        <f t="shared" si="8"/>
        <v>0</v>
      </c>
      <c r="RU393" s="21">
        <f t="shared" si="8"/>
        <v>0</v>
      </c>
      <c r="RV393" s="21">
        <f t="shared" si="8"/>
        <v>0</v>
      </c>
      <c r="RW393" s="21">
        <f t="shared" si="8"/>
        <v>0</v>
      </c>
      <c r="RX393" s="21">
        <f t="shared" si="8"/>
        <v>0</v>
      </c>
      <c r="RY393" s="21">
        <f t="shared" si="8"/>
        <v>0</v>
      </c>
      <c r="RZ393" s="21">
        <f t="shared" si="8"/>
        <v>0</v>
      </c>
      <c r="SA393" s="21">
        <f t="shared" si="8"/>
        <v>0</v>
      </c>
      <c r="SB393" s="21">
        <f t="shared" si="8"/>
        <v>0</v>
      </c>
      <c r="SC393" s="21">
        <f t="shared" si="8"/>
        <v>0</v>
      </c>
      <c r="SD393" s="21">
        <f t="shared" si="8"/>
        <v>0</v>
      </c>
      <c r="SE393" s="21">
        <f t="shared" si="8"/>
        <v>0</v>
      </c>
      <c r="SF393" s="21">
        <f t="shared" si="8"/>
        <v>0</v>
      </c>
      <c r="SG393" s="21">
        <f t="shared" si="8"/>
        <v>0</v>
      </c>
      <c r="SH393" s="21">
        <f t="shared" si="8"/>
        <v>0</v>
      </c>
      <c r="SI393" s="21">
        <f t="shared" si="8"/>
        <v>0</v>
      </c>
      <c r="SJ393" s="21">
        <f t="shared" si="8"/>
        <v>0</v>
      </c>
      <c r="SK393" s="21">
        <f t="shared" si="8"/>
        <v>0</v>
      </c>
      <c r="SL393" s="21">
        <f t="shared" si="8"/>
        <v>0</v>
      </c>
      <c r="SM393" s="21">
        <f t="shared" si="8"/>
        <v>0</v>
      </c>
      <c r="SN393" s="21">
        <f t="shared" si="8"/>
        <v>0</v>
      </c>
      <c r="SO393" s="21">
        <f t="shared" si="8"/>
        <v>0</v>
      </c>
      <c r="SP393" s="21">
        <f t="shared" si="8"/>
        <v>0</v>
      </c>
      <c r="SQ393" s="21">
        <f t="shared" si="8"/>
        <v>0</v>
      </c>
      <c r="SR393" s="21">
        <f t="shared" si="8"/>
        <v>0</v>
      </c>
      <c r="SS393" s="21">
        <f t="shared" si="8"/>
        <v>0</v>
      </c>
      <c r="ST393" s="21">
        <f t="shared" si="8"/>
        <v>0</v>
      </c>
      <c r="SU393" s="21">
        <f t="shared" si="8"/>
        <v>0</v>
      </c>
      <c r="SV393" s="21">
        <f t="shared" si="8"/>
        <v>0</v>
      </c>
      <c r="SW393" s="21">
        <f t="shared" ref="SW393:VH393" si="9">SUM(SW388:SW392)</f>
        <v>0</v>
      </c>
      <c r="SX393" s="21">
        <f t="shared" si="9"/>
        <v>0</v>
      </c>
      <c r="SY393" s="21">
        <f t="shared" si="9"/>
        <v>0</v>
      </c>
      <c r="SZ393" s="21">
        <f t="shared" si="9"/>
        <v>0</v>
      </c>
      <c r="TA393" s="21">
        <f t="shared" si="9"/>
        <v>0</v>
      </c>
      <c r="TB393" s="21">
        <f t="shared" si="9"/>
        <v>0</v>
      </c>
      <c r="TC393" s="21">
        <f t="shared" si="9"/>
        <v>0</v>
      </c>
      <c r="TD393" s="21">
        <f t="shared" si="9"/>
        <v>0</v>
      </c>
      <c r="TE393" s="21">
        <f t="shared" si="9"/>
        <v>0</v>
      </c>
      <c r="TF393" s="21">
        <f t="shared" si="9"/>
        <v>0</v>
      </c>
      <c r="TG393" s="21">
        <f t="shared" si="9"/>
        <v>0</v>
      </c>
      <c r="TH393" s="21">
        <f t="shared" si="9"/>
        <v>0</v>
      </c>
      <c r="TI393" s="21">
        <f t="shared" si="9"/>
        <v>0</v>
      </c>
      <c r="TJ393" s="21">
        <f t="shared" si="9"/>
        <v>0</v>
      </c>
      <c r="TK393" s="21">
        <f t="shared" si="9"/>
        <v>0</v>
      </c>
      <c r="TL393" s="21">
        <f t="shared" si="9"/>
        <v>0</v>
      </c>
      <c r="TM393" s="21">
        <f t="shared" si="9"/>
        <v>0</v>
      </c>
      <c r="TN393" s="21">
        <f t="shared" si="9"/>
        <v>0</v>
      </c>
      <c r="TO393" s="21">
        <f t="shared" si="9"/>
        <v>0</v>
      </c>
      <c r="TP393" s="21">
        <f t="shared" si="9"/>
        <v>0</v>
      </c>
      <c r="TQ393" s="21">
        <f t="shared" si="9"/>
        <v>0</v>
      </c>
      <c r="TR393" s="21">
        <f t="shared" si="9"/>
        <v>0</v>
      </c>
      <c r="TS393" s="21">
        <f t="shared" si="9"/>
        <v>0</v>
      </c>
      <c r="TT393" s="21">
        <f t="shared" si="9"/>
        <v>0</v>
      </c>
      <c r="TU393" s="21">
        <f t="shared" si="9"/>
        <v>0</v>
      </c>
      <c r="TV393" s="21">
        <f t="shared" si="9"/>
        <v>0</v>
      </c>
      <c r="TW393" s="21">
        <f t="shared" si="9"/>
        <v>0</v>
      </c>
      <c r="TX393" s="21">
        <f t="shared" si="9"/>
        <v>0</v>
      </c>
      <c r="TY393" s="21">
        <f t="shared" si="9"/>
        <v>0</v>
      </c>
      <c r="TZ393" s="21">
        <f t="shared" si="9"/>
        <v>0</v>
      </c>
      <c r="UA393" s="21">
        <f t="shared" si="9"/>
        <v>0</v>
      </c>
      <c r="UB393" s="21">
        <f t="shared" si="9"/>
        <v>0</v>
      </c>
      <c r="UC393" s="21">
        <f t="shared" si="9"/>
        <v>0</v>
      </c>
      <c r="UD393" s="21">
        <f t="shared" si="9"/>
        <v>0</v>
      </c>
      <c r="UE393" s="21">
        <f t="shared" si="9"/>
        <v>0</v>
      </c>
      <c r="UF393" s="21">
        <f t="shared" si="9"/>
        <v>0</v>
      </c>
      <c r="UG393" s="21">
        <f t="shared" si="9"/>
        <v>0</v>
      </c>
      <c r="UH393" s="21">
        <f t="shared" si="9"/>
        <v>0</v>
      </c>
      <c r="UI393" s="21">
        <f t="shared" si="9"/>
        <v>0</v>
      </c>
      <c r="UJ393" s="21">
        <f t="shared" si="9"/>
        <v>0</v>
      </c>
      <c r="UK393" s="21">
        <f t="shared" si="9"/>
        <v>0</v>
      </c>
      <c r="UL393" s="21">
        <f t="shared" si="9"/>
        <v>0</v>
      </c>
      <c r="UM393" s="21">
        <f t="shared" si="9"/>
        <v>0</v>
      </c>
      <c r="UN393" s="21">
        <f t="shared" si="9"/>
        <v>0</v>
      </c>
      <c r="UO393" s="21">
        <f t="shared" si="9"/>
        <v>0</v>
      </c>
      <c r="UP393" s="21">
        <f t="shared" si="9"/>
        <v>0</v>
      </c>
      <c r="UQ393" s="21">
        <f t="shared" si="9"/>
        <v>0</v>
      </c>
      <c r="UR393" s="21">
        <f t="shared" si="9"/>
        <v>0</v>
      </c>
      <c r="US393" s="21">
        <f t="shared" si="9"/>
        <v>0</v>
      </c>
      <c r="UT393" s="21">
        <f t="shared" si="9"/>
        <v>0</v>
      </c>
      <c r="UU393" s="21">
        <f t="shared" si="9"/>
        <v>0</v>
      </c>
      <c r="UV393" s="21">
        <f t="shared" si="9"/>
        <v>0</v>
      </c>
      <c r="UW393" s="21">
        <f t="shared" si="9"/>
        <v>0</v>
      </c>
      <c r="UX393" s="21">
        <f t="shared" si="9"/>
        <v>0</v>
      </c>
      <c r="UY393" s="21">
        <f t="shared" si="9"/>
        <v>0</v>
      </c>
      <c r="UZ393" s="21">
        <f t="shared" si="9"/>
        <v>0</v>
      </c>
      <c r="VA393" s="21">
        <f t="shared" si="9"/>
        <v>0</v>
      </c>
      <c r="VB393" s="21">
        <f t="shared" si="9"/>
        <v>0</v>
      </c>
      <c r="VC393" s="21">
        <f t="shared" si="9"/>
        <v>0</v>
      </c>
      <c r="VD393" s="21">
        <f t="shared" si="9"/>
        <v>0</v>
      </c>
      <c r="VE393" s="21">
        <f t="shared" si="9"/>
        <v>0</v>
      </c>
      <c r="VF393" s="21">
        <f t="shared" si="9"/>
        <v>0</v>
      </c>
      <c r="VG393" s="21">
        <f t="shared" si="9"/>
        <v>0</v>
      </c>
      <c r="VH393" s="21">
        <f t="shared" si="9"/>
        <v>0</v>
      </c>
      <c r="VI393" s="21">
        <f t="shared" ref="VI393:XT393" si="10">SUM(VI388:VI392)</f>
        <v>0</v>
      </c>
      <c r="VJ393" s="21">
        <f t="shared" si="10"/>
        <v>0</v>
      </c>
      <c r="VK393" s="21">
        <f t="shared" si="10"/>
        <v>0</v>
      </c>
      <c r="VL393" s="21">
        <f t="shared" si="10"/>
        <v>0</v>
      </c>
      <c r="VM393" s="21">
        <f t="shared" si="10"/>
        <v>0</v>
      </c>
      <c r="VN393" s="21">
        <f t="shared" si="10"/>
        <v>0</v>
      </c>
      <c r="VO393" s="21">
        <f t="shared" si="10"/>
        <v>0</v>
      </c>
      <c r="VP393" s="21">
        <f t="shared" si="10"/>
        <v>0</v>
      </c>
      <c r="VQ393" s="21">
        <f t="shared" si="10"/>
        <v>0</v>
      </c>
      <c r="VR393" s="21">
        <f t="shared" si="10"/>
        <v>0</v>
      </c>
      <c r="VS393" s="21">
        <f t="shared" si="10"/>
        <v>0</v>
      </c>
      <c r="VT393" s="21">
        <f t="shared" si="10"/>
        <v>0</v>
      </c>
      <c r="VU393" s="21">
        <f t="shared" si="10"/>
        <v>0</v>
      </c>
      <c r="VV393" s="21">
        <f t="shared" si="10"/>
        <v>0</v>
      </c>
      <c r="VW393" s="21">
        <f t="shared" si="10"/>
        <v>0</v>
      </c>
      <c r="VX393" s="21">
        <f t="shared" si="10"/>
        <v>0</v>
      </c>
      <c r="VY393" s="21">
        <f t="shared" si="10"/>
        <v>0</v>
      </c>
      <c r="VZ393" s="21">
        <f t="shared" si="10"/>
        <v>0</v>
      </c>
      <c r="WA393" s="21">
        <f t="shared" si="10"/>
        <v>0</v>
      </c>
      <c r="WB393" s="21">
        <f t="shared" si="10"/>
        <v>0</v>
      </c>
      <c r="WC393" s="21">
        <f t="shared" si="10"/>
        <v>0</v>
      </c>
      <c r="WD393" s="21">
        <f t="shared" si="10"/>
        <v>0</v>
      </c>
      <c r="WE393" s="21">
        <f t="shared" si="10"/>
        <v>0</v>
      </c>
      <c r="WF393" s="21">
        <f t="shared" si="10"/>
        <v>0</v>
      </c>
      <c r="WG393" s="21">
        <f t="shared" si="10"/>
        <v>0</v>
      </c>
      <c r="WH393" s="21">
        <f t="shared" si="10"/>
        <v>0</v>
      </c>
      <c r="WI393" s="21">
        <f t="shared" si="10"/>
        <v>0</v>
      </c>
      <c r="WJ393" s="21">
        <f t="shared" si="10"/>
        <v>0</v>
      </c>
      <c r="WK393" s="21">
        <f t="shared" si="10"/>
        <v>0</v>
      </c>
      <c r="WL393" s="21">
        <f t="shared" si="10"/>
        <v>0</v>
      </c>
      <c r="WM393" s="21">
        <f t="shared" si="10"/>
        <v>0</v>
      </c>
      <c r="WN393" s="21">
        <f t="shared" si="10"/>
        <v>0</v>
      </c>
      <c r="WO393" s="21">
        <f t="shared" si="10"/>
        <v>0</v>
      </c>
      <c r="WP393" s="21">
        <f t="shared" si="10"/>
        <v>0</v>
      </c>
      <c r="WQ393" s="21">
        <f t="shared" si="10"/>
        <v>0</v>
      </c>
      <c r="WR393" s="21">
        <f t="shared" si="10"/>
        <v>0</v>
      </c>
      <c r="WS393" s="21">
        <f t="shared" si="10"/>
        <v>0</v>
      </c>
      <c r="WT393" s="21">
        <f t="shared" si="10"/>
        <v>0</v>
      </c>
      <c r="WU393" s="21">
        <f t="shared" si="10"/>
        <v>0</v>
      </c>
      <c r="WV393" s="21">
        <f t="shared" si="10"/>
        <v>0</v>
      </c>
      <c r="WW393" s="21">
        <f t="shared" si="10"/>
        <v>0</v>
      </c>
      <c r="WX393" s="21">
        <f t="shared" si="10"/>
        <v>0</v>
      </c>
      <c r="WY393" s="21">
        <f t="shared" si="10"/>
        <v>0</v>
      </c>
      <c r="WZ393" s="21">
        <f t="shared" si="10"/>
        <v>0</v>
      </c>
      <c r="XA393" s="21">
        <f t="shared" si="10"/>
        <v>0</v>
      </c>
      <c r="XB393" s="21">
        <f t="shared" si="10"/>
        <v>0</v>
      </c>
      <c r="XC393" s="21">
        <f t="shared" si="10"/>
        <v>0</v>
      </c>
      <c r="XD393" s="21">
        <f t="shared" si="10"/>
        <v>0</v>
      </c>
      <c r="XE393" s="21">
        <f t="shared" si="10"/>
        <v>0</v>
      </c>
      <c r="XF393" s="21">
        <f t="shared" si="10"/>
        <v>0</v>
      </c>
      <c r="XG393" s="21">
        <f t="shared" si="10"/>
        <v>0</v>
      </c>
      <c r="XH393" s="21">
        <f t="shared" si="10"/>
        <v>0</v>
      </c>
      <c r="XI393" s="21">
        <f t="shared" si="10"/>
        <v>0</v>
      </c>
      <c r="XJ393" s="21">
        <f t="shared" si="10"/>
        <v>0</v>
      </c>
      <c r="XK393" s="21">
        <f t="shared" si="10"/>
        <v>0</v>
      </c>
      <c r="XL393" s="21">
        <f t="shared" si="10"/>
        <v>0</v>
      </c>
      <c r="XM393" s="21">
        <f t="shared" si="10"/>
        <v>0</v>
      </c>
      <c r="XN393" s="21">
        <f t="shared" si="10"/>
        <v>0</v>
      </c>
      <c r="XO393" s="21">
        <f t="shared" si="10"/>
        <v>0</v>
      </c>
      <c r="XP393" s="21">
        <f t="shared" si="10"/>
        <v>0</v>
      </c>
      <c r="XQ393" s="21">
        <f t="shared" si="10"/>
        <v>0</v>
      </c>
      <c r="XR393" s="21">
        <f t="shared" si="10"/>
        <v>0</v>
      </c>
      <c r="XS393" s="21">
        <f t="shared" si="10"/>
        <v>0</v>
      </c>
      <c r="XT393" s="21">
        <f t="shared" si="10"/>
        <v>0</v>
      </c>
      <c r="XU393" s="21">
        <f t="shared" ref="XU393:AAF393" si="11">SUM(XU388:XU392)</f>
        <v>0</v>
      </c>
      <c r="XV393" s="21">
        <f t="shared" si="11"/>
        <v>0</v>
      </c>
      <c r="XW393" s="21">
        <f t="shared" si="11"/>
        <v>0</v>
      </c>
      <c r="XX393" s="21">
        <f t="shared" si="11"/>
        <v>0</v>
      </c>
      <c r="XY393" s="21">
        <f t="shared" si="11"/>
        <v>0</v>
      </c>
      <c r="XZ393" s="21">
        <f t="shared" si="11"/>
        <v>0</v>
      </c>
      <c r="YA393" s="21">
        <f t="shared" si="11"/>
        <v>0</v>
      </c>
      <c r="YB393" s="21">
        <f t="shared" si="11"/>
        <v>0</v>
      </c>
      <c r="YC393" s="21">
        <f t="shared" si="11"/>
        <v>0</v>
      </c>
      <c r="YD393" s="21">
        <f t="shared" si="11"/>
        <v>0</v>
      </c>
      <c r="YE393" s="21">
        <f t="shared" si="11"/>
        <v>0</v>
      </c>
      <c r="YF393" s="21">
        <f t="shared" si="11"/>
        <v>0</v>
      </c>
      <c r="YG393" s="21">
        <f t="shared" si="11"/>
        <v>0</v>
      </c>
      <c r="YH393" s="21">
        <f t="shared" si="11"/>
        <v>0</v>
      </c>
      <c r="YI393" s="21">
        <f t="shared" si="11"/>
        <v>0</v>
      </c>
      <c r="YJ393" s="21">
        <f t="shared" si="11"/>
        <v>0</v>
      </c>
      <c r="YK393" s="21">
        <f t="shared" si="11"/>
        <v>0</v>
      </c>
      <c r="YL393" s="21">
        <f t="shared" si="11"/>
        <v>0</v>
      </c>
      <c r="YM393" s="21">
        <f t="shared" si="11"/>
        <v>0</v>
      </c>
      <c r="YN393" s="21">
        <f t="shared" si="11"/>
        <v>0</v>
      </c>
      <c r="YO393" s="21">
        <f t="shared" si="11"/>
        <v>0</v>
      </c>
      <c r="YP393" s="21">
        <f t="shared" si="11"/>
        <v>0</v>
      </c>
      <c r="YQ393" s="21">
        <f t="shared" si="11"/>
        <v>0</v>
      </c>
      <c r="YR393" s="21">
        <f t="shared" si="11"/>
        <v>0</v>
      </c>
      <c r="YS393" s="21">
        <f t="shared" si="11"/>
        <v>0</v>
      </c>
      <c r="YT393" s="21">
        <f t="shared" si="11"/>
        <v>0</v>
      </c>
      <c r="YU393" s="21">
        <f t="shared" si="11"/>
        <v>0</v>
      </c>
      <c r="YV393" s="21">
        <f t="shared" si="11"/>
        <v>0</v>
      </c>
      <c r="YW393" s="21">
        <f t="shared" si="11"/>
        <v>0</v>
      </c>
      <c r="YX393" s="21">
        <f t="shared" si="11"/>
        <v>0</v>
      </c>
      <c r="YY393" s="21">
        <f t="shared" si="11"/>
        <v>0</v>
      </c>
      <c r="YZ393" s="21">
        <f t="shared" si="11"/>
        <v>0</v>
      </c>
      <c r="ZA393" s="21">
        <f t="shared" si="11"/>
        <v>0</v>
      </c>
      <c r="ZB393" s="21">
        <f t="shared" si="11"/>
        <v>0</v>
      </c>
      <c r="ZC393" s="21">
        <f t="shared" si="11"/>
        <v>0</v>
      </c>
      <c r="ZD393" s="21">
        <f t="shared" si="11"/>
        <v>0</v>
      </c>
      <c r="ZE393" s="21">
        <f t="shared" si="11"/>
        <v>0</v>
      </c>
      <c r="ZF393" s="21">
        <f t="shared" si="11"/>
        <v>0</v>
      </c>
      <c r="ZG393" s="21">
        <f t="shared" si="11"/>
        <v>0</v>
      </c>
      <c r="ZH393" s="21">
        <f t="shared" si="11"/>
        <v>0</v>
      </c>
      <c r="ZI393" s="21">
        <f t="shared" si="11"/>
        <v>0</v>
      </c>
      <c r="ZJ393" s="21">
        <f t="shared" si="11"/>
        <v>0</v>
      </c>
      <c r="ZK393" s="21">
        <f t="shared" si="11"/>
        <v>0</v>
      </c>
      <c r="ZL393" s="21">
        <f t="shared" si="11"/>
        <v>0</v>
      </c>
      <c r="ZM393" s="21">
        <f t="shared" si="11"/>
        <v>0</v>
      </c>
      <c r="ZN393" s="21">
        <f t="shared" si="11"/>
        <v>0</v>
      </c>
      <c r="ZO393" s="21">
        <f t="shared" si="11"/>
        <v>0</v>
      </c>
      <c r="ZP393" s="21">
        <f t="shared" si="11"/>
        <v>0</v>
      </c>
      <c r="ZQ393" s="21">
        <f t="shared" si="11"/>
        <v>0</v>
      </c>
      <c r="ZR393" s="21">
        <f t="shared" si="11"/>
        <v>0</v>
      </c>
      <c r="ZS393" s="21">
        <f t="shared" si="11"/>
        <v>0</v>
      </c>
      <c r="ZT393" s="21">
        <f t="shared" si="11"/>
        <v>0</v>
      </c>
      <c r="ZU393" s="21">
        <f t="shared" si="11"/>
        <v>0</v>
      </c>
      <c r="ZV393" s="21">
        <f t="shared" si="11"/>
        <v>0</v>
      </c>
      <c r="ZW393" s="21">
        <f t="shared" si="11"/>
        <v>0</v>
      </c>
      <c r="ZX393" s="21">
        <f t="shared" si="11"/>
        <v>0</v>
      </c>
      <c r="ZY393" s="21">
        <f t="shared" si="11"/>
        <v>0</v>
      </c>
      <c r="ZZ393" s="21">
        <f t="shared" si="11"/>
        <v>0</v>
      </c>
      <c r="AAA393" s="21">
        <f t="shared" si="11"/>
        <v>0</v>
      </c>
      <c r="AAB393" s="21">
        <f t="shared" si="11"/>
        <v>0</v>
      </c>
      <c r="AAC393" s="21">
        <f t="shared" si="11"/>
        <v>0</v>
      </c>
      <c r="AAD393" s="21">
        <f t="shared" si="11"/>
        <v>0</v>
      </c>
      <c r="AAE393" s="21">
        <f t="shared" si="11"/>
        <v>0</v>
      </c>
      <c r="AAF393" s="21">
        <f t="shared" si="11"/>
        <v>0</v>
      </c>
      <c r="AAG393" s="21">
        <f t="shared" ref="AAG393:ACR393" si="12">SUM(AAG388:AAG392)</f>
        <v>0</v>
      </c>
      <c r="AAH393" s="21">
        <f t="shared" si="12"/>
        <v>0</v>
      </c>
      <c r="AAI393" s="21">
        <f t="shared" si="12"/>
        <v>0</v>
      </c>
      <c r="AAJ393" s="21">
        <f t="shared" si="12"/>
        <v>0</v>
      </c>
      <c r="AAK393" s="21">
        <f t="shared" si="12"/>
        <v>0</v>
      </c>
      <c r="AAL393" s="21">
        <f t="shared" si="12"/>
        <v>0</v>
      </c>
      <c r="AAM393" s="21">
        <f t="shared" si="12"/>
        <v>0</v>
      </c>
      <c r="AAN393" s="21">
        <f t="shared" si="12"/>
        <v>0</v>
      </c>
      <c r="AAO393" s="21">
        <f t="shared" si="12"/>
        <v>0</v>
      </c>
      <c r="AAP393" s="21">
        <f t="shared" si="12"/>
        <v>0</v>
      </c>
      <c r="AAQ393" s="21">
        <f t="shared" si="12"/>
        <v>0</v>
      </c>
      <c r="AAR393" s="21">
        <f t="shared" si="12"/>
        <v>0</v>
      </c>
      <c r="AAS393" s="21">
        <f t="shared" si="12"/>
        <v>0</v>
      </c>
      <c r="AAT393" s="21">
        <f t="shared" si="12"/>
        <v>0</v>
      </c>
      <c r="AAU393" s="21">
        <f t="shared" si="12"/>
        <v>0</v>
      </c>
      <c r="AAV393" s="21">
        <f t="shared" si="12"/>
        <v>0</v>
      </c>
      <c r="AAW393" s="21">
        <f t="shared" si="12"/>
        <v>0</v>
      </c>
      <c r="AAX393" s="21">
        <f t="shared" si="12"/>
        <v>0</v>
      </c>
      <c r="AAY393" s="21">
        <f t="shared" si="12"/>
        <v>0</v>
      </c>
      <c r="AAZ393" s="21">
        <f t="shared" si="12"/>
        <v>0</v>
      </c>
      <c r="ABA393" s="21">
        <f t="shared" si="12"/>
        <v>0</v>
      </c>
      <c r="ABB393" s="21">
        <f t="shared" si="12"/>
        <v>0</v>
      </c>
      <c r="ABC393" s="21">
        <f t="shared" si="12"/>
        <v>0</v>
      </c>
      <c r="ABD393" s="21">
        <f t="shared" si="12"/>
        <v>0</v>
      </c>
      <c r="ABE393" s="21">
        <f t="shared" si="12"/>
        <v>0</v>
      </c>
      <c r="ABF393" s="21">
        <f t="shared" si="12"/>
        <v>0</v>
      </c>
      <c r="ABG393" s="21">
        <f t="shared" si="12"/>
        <v>0</v>
      </c>
      <c r="ABH393" s="21">
        <f t="shared" si="12"/>
        <v>0</v>
      </c>
      <c r="ABI393" s="21">
        <f t="shared" si="12"/>
        <v>0</v>
      </c>
      <c r="ABJ393" s="21">
        <f t="shared" si="12"/>
        <v>0</v>
      </c>
      <c r="ABK393" s="21">
        <f t="shared" si="12"/>
        <v>0</v>
      </c>
      <c r="ABL393" s="21">
        <f t="shared" si="12"/>
        <v>0</v>
      </c>
      <c r="ABM393" s="21">
        <f t="shared" si="12"/>
        <v>0</v>
      </c>
      <c r="ABN393" s="21">
        <f t="shared" si="12"/>
        <v>0</v>
      </c>
      <c r="ABO393" s="21">
        <f t="shared" si="12"/>
        <v>0</v>
      </c>
      <c r="ABP393" s="21">
        <f t="shared" si="12"/>
        <v>0</v>
      </c>
      <c r="ABQ393" s="21">
        <f t="shared" si="12"/>
        <v>0</v>
      </c>
      <c r="ABR393" s="21">
        <f t="shared" si="12"/>
        <v>0</v>
      </c>
      <c r="ABS393" s="21">
        <f t="shared" si="12"/>
        <v>0</v>
      </c>
      <c r="ABT393" s="21">
        <f t="shared" si="12"/>
        <v>0</v>
      </c>
      <c r="ABU393" s="21">
        <f t="shared" si="12"/>
        <v>0</v>
      </c>
      <c r="ABV393" s="21">
        <f t="shared" si="12"/>
        <v>0</v>
      </c>
      <c r="ABW393" s="21">
        <f t="shared" si="12"/>
        <v>0</v>
      </c>
      <c r="ABX393" s="21">
        <f t="shared" si="12"/>
        <v>0</v>
      </c>
      <c r="ABY393" s="21">
        <f t="shared" si="12"/>
        <v>0</v>
      </c>
      <c r="ABZ393" s="21">
        <f t="shared" si="12"/>
        <v>0</v>
      </c>
      <c r="ACA393" s="21">
        <f t="shared" si="12"/>
        <v>0</v>
      </c>
      <c r="ACB393" s="21">
        <f t="shared" si="12"/>
        <v>0</v>
      </c>
      <c r="ACC393" s="21">
        <f t="shared" si="12"/>
        <v>0</v>
      </c>
      <c r="ACD393" s="21">
        <f t="shared" si="12"/>
        <v>0</v>
      </c>
      <c r="ACE393" s="21">
        <f t="shared" si="12"/>
        <v>0</v>
      </c>
      <c r="ACF393" s="21">
        <f t="shared" si="12"/>
        <v>0</v>
      </c>
      <c r="ACG393" s="21">
        <f t="shared" si="12"/>
        <v>0</v>
      </c>
      <c r="ACH393" s="21">
        <f t="shared" si="12"/>
        <v>0</v>
      </c>
      <c r="ACI393" s="21">
        <f t="shared" si="12"/>
        <v>0</v>
      </c>
      <c r="ACJ393" s="21">
        <f t="shared" si="12"/>
        <v>0</v>
      </c>
      <c r="ACK393" s="21">
        <f t="shared" si="12"/>
        <v>0</v>
      </c>
      <c r="ACL393" s="21">
        <f t="shared" si="12"/>
        <v>0</v>
      </c>
      <c r="ACM393" s="21">
        <f t="shared" si="12"/>
        <v>0</v>
      </c>
      <c r="ACN393" s="21">
        <f t="shared" si="12"/>
        <v>0</v>
      </c>
      <c r="ACO393" s="21">
        <f t="shared" si="12"/>
        <v>0</v>
      </c>
      <c r="ACP393" s="21">
        <f t="shared" si="12"/>
        <v>0</v>
      </c>
      <c r="ACQ393" s="21">
        <f t="shared" si="12"/>
        <v>0</v>
      </c>
      <c r="ACR393" s="21">
        <f t="shared" si="12"/>
        <v>0</v>
      </c>
      <c r="ACS393" s="21">
        <f t="shared" ref="ACS393:AFD393" si="13">SUM(ACS388:ACS392)</f>
        <v>0</v>
      </c>
      <c r="ACT393" s="21">
        <f t="shared" si="13"/>
        <v>0</v>
      </c>
      <c r="ACU393" s="21">
        <f t="shared" si="13"/>
        <v>0</v>
      </c>
      <c r="ACV393" s="21">
        <f t="shared" si="13"/>
        <v>0</v>
      </c>
      <c r="ACW393" s="21">
        <f t="shared" si="13"/>
        <v>0</v>
      </c>
      <c r="ACX393" s="21">
        <f t="shared" si="13"/>
        <v>0</v>
      </c>
      <c r="ACY393" s="21">
        <f t="shared" si="13"/>
        <v>0</v>
      </c>
      <c r="ACZ393" s="21">
        <f t="shared" si="13"/>
        <v>0</v>
      </c>
      <c r="ADA393" s="21">
        <f t="shared" si="13"/>
        <v>0</v>
      </c>
      <c r="ADB393" s="21">
        <f t="shared" si="13"/>
        <v>0</v>
      </c>
      <c r="ADC393" s="21">
        <f t="shared" si="13"/>
        <v>0</v>
      </c>
      <c r="ADD393" s="21">
        <f t="shared" si="13"/>
        <v>0</v>
      </c>
      <c r="ADE393" s="21">
        <f t="shared" si="13"/>
        <v>0</v>
      </c>
      <c r="ADF393" s="21">
        <f t="shared" si="13"/>
        <v>0</v>
      </c>
      <c r="ADG393" s="21">
        <f t="shared" si="13"/>
        <v>0</v>
      </c>
      <c r="ADH393" s="21">
        <f t="shared" si="13"/>
        <v>0</v>
      </c>
      <c r="ADI393" s="21">
        <f t="shared" si="13"/>
        <v>0</v>
      </c>
      <c r="ADJ393" s="21">
        <f t="shared" si="13"/>
        <v>0</v>
      </c>
      <c r="ADK393" s="21">
        <f t="shared" si="13"/>
        <v>0</v>
      </c>
      <c r="ADL393" s="21">
        <f t="shared" si="13"/>
        <v>0</v>
      </c>
      <c r="ADM393" s="21">
        <f t="shared" si="13"/>
        <v>0</v>
      </c>
      <c r="ADN393" s="21">
        <f t="shared" si="13"/>
        <v>0</v>
      </c>
      <c r="ADO393" s="21">
        <f t="shared" si="13"/>
        <v>0</v>
      </c>
      <c r="ADP393" s="21">
        <f t="shared" si="13"/>
        <v>0</v>
      </c>
      <c r="ADQ393" s="21">
        <f t="shared" si="13"/>
        <v>0</v>
      </c>
      <c r="ADR393" s="21">
        <f t="shared" si="13"/>
        <v>0</v>
      </c>
      <c r="ADS393" s="21">
        <f t="shared" si="13"/>
        <v>0</v>
      </c>
      <c r="ADT393" s="21">
        <f t="shared" si="13"/>
        <v>0</v>
      </c>
      <c r="ADU393" s="21">
        <f t="shared" si="13"/>
        <v>0</v>
      </c>
      <c r="ADV393" s="21">
        <f t="shared" si="13"/>
        <v>0</v>
      </c>
      <c r="ADW393" s="21">
        <f t="shared" si="13"/>
        <v>0</v>
      </c>
      <c r="ADX393" s="21">
        <f t="shared" si="13"/>
        <v>0</v>
      </c>
      <c r="ADY393" s="21">
        <f t="shared" si="13"/>
        <v>0</v>
      </c>
      <c r="ADZ393" s="21">
        <f t="shared" si="13"/>
        <v>0</v>
      </c>
      <c r="AEA393" s="21">
        <f t="shared" si="13"/>
        <v>0</v>
      </c>
      <c r="AEB393" s="21">
        <f t="shared" si="13"/>
        <v>0</v>
      </c>
      <c r="AEC393" s="21">
        <f t="shared" si="13"/>
        <v>0</v>
      </c>
      <c r="AED393" s="21">
        <f t="shared" si="13"/>
        <v>0</v>
      </c>
      <c r="AEE393" s="21">
        <f t="shared" si="13"/>
        <v>0</v>
      </c>
      <c r="AEF393" s="21">
        <f t="shared" si="13"/>
        <v>0</v>
      </c>
      <c r="AEG393" s="21">
        <f t="shared" si="13"/>
        <v>0</v>
      </c>
      <c r="AEH393" s="21">
        <f t="shared" si="13"/>
        <v>0</v>
      </c>
      <c r="AEI393" s="21">
        <f t="shared" si="13"/>
        <v>0</v>
      </c>
      <c r="AEJ393" s="21">
        <f t="shared" si="13"/>
        <v>0</v>
      </c>
      <c r="AEK393" s="21">
        <f t="shared" si="13"/>
        <v>0</v>
      </c>
      <c r="AEL393" s="21">
        <f t="shared" si="13"/>
        <v>0</v>
      </c>
      <c r="AEM393" s="21">
        <f t="shared" si="13"/>
        <v>0</v>
      </c>
      <c r="AEN393" s="21">
        <f t="shared" si="13"/>
        <v>0</v>
      </c>
      <c r="AEO393" s="21">
        <f t="shared" si="13"/>
        <v>0</v>
      </c>
      <c r="AEP393" s="21">
        <f t="shared" si="13"/>
        <v>0</v>
      </c>
      <c r="AEQ393" s="21">
        <f t="shared" si="13"/>
        <v>0</v>
      </c>
      <c r="AER393" s="21">
        <f t="shared" si="13"/>
        <v>0</v>
      </c>
      <c r="AES393" s="21">
        <f t="shared" si="13"/>
        <v>0</v>
      </c>
      <c r="AET393" s="21">
        <f t="shared" si="13"/>
        <v>0</v>
      </c>
      <c r="AEU393" s="21">
        <f t="shared" si="13"/>
        <v>0</v>
      </c>
      <c r="AEV393" s="21">
        <f t="shared" si="13"/>
        <v>0</v>
      </c>
      <c r="AEW393" s="21">
        <f t="shared" si="13"/>
        <v>0</v>
      </c>
      <c r="AEX393" s="21">
        <f t="shared" si="13"/>
        <v>0</v>
      </c>
      <c r="AEY393" s="21">
        <f t="shared" si="13"/>
        <v>0</v>
      </c>
      <c r="AEZ393" s="21">
        <f t="shared" si="13"/>
        <v>0</v>
      </c>
      <c r="AFA393" s="21">
        <f t="shared" si="13"/>
        <v>0</v>
      </c>
      <c r="AFB393" s="21">
        <f t="shared" si="13"/>
        <v>0</v>
      </c>
      <c r="AFC393" s="21">
        <f t="shared" si="13"/>
        <v>0</v>
      </c>
      <c r="AFD393" s="21">
        <f t="shared" si="13"/>
        <v>0</v>
      </c>
      <c r="AFE393" s="21">
        <f t="shared" ref="AFE393:AHP393" si="14">SUM(AFE388:AFE392)</f>
        <v>0</v>
      </c>
      <c r="AFF393" s="21">
        <f t="shared" si="14"/>
        <v>0</v>
      </c>
      <c r="AFG393" s="21">
        <f t="shared" si="14"/>
        <v>0</v>
      </c>
      <c r="AFH393" s="21">
        <f t="shared" si="14"/>
        <v>0</v>
      </c>
      <c r="AFI393" s="21">
        <f t="shared" si="14"/>
        <v>0</v>
      </c>
      <c r="AFJ393" s="21">
        <f t="shared" si="14"/>
        <v>0</v>
      </c>
      <c r="AFK393" s="21">
        <f t="shared" si="14"/>
        <v>0</v>
      </c>
      <c r="AFL393" s="21">
        <f t="shared" si="14"/>
        <v>0</v>
      </c>
      <c r="AFM393" s="21">
        <f t="shared" si="14"/>
        <v>0</v>
      </c>
      <c r="AFN393" s="21">
        <f t="shared" si="14"/>
        <v>0</v>
      </c>
      <c r="AFO393" s="21">
        <f t="shared" si="14"/>
        <v>0</v>
      </c>
      <c r="AFP393" s="21">
        <f t="shared" si="14"/>
        <v>0</v>
      </c>
      <c r="AFQ393" s="21">
        <f t="shared" si="14"/>
        <v>0</v>
      </c>
      <c r="AFR393" s="21">
        <f t="shared" si="14"/>
        <v>0</v>
      </c>
      <c r="AFS393" s="21">
        <f t="shared" si="14"/>
        <v>0</v>
      </c>
      <c r="AFT393" s="21">
        <f t="shared" si="14"/>
        <v>0</v>
      </c>
      <c r="AFU393" s="21">
        <f t="shared" si="14"/>
        <v>0</v>
      </c>
      <c r="AFV393" s="21">
        <f t="shared" si="14"/>
        <v>0</v>
      </c>
      <c r="AFW393" s="21">
        <f t="shared" si="14"/>
        <v>0</v>
      </c>
      <c r="AFX393" s="21">
        <f t="shared" si="14"/>
        <v>0</v>
      </c>
      <c r="AFY393" s="21">
        <f t="shared" si="14"/>
        <v>0</v>
      </c>
      <c r="AFZ393" s="21">
        <f t="shared" si="14"/>
        <v>0</v>
      </c>
      <c r="AGA393" s="21">
        <f t="shared" si="14"/>
        <v>0</v>
      </c>
      <c r="AGB393" s="21">
        <f t="shared" si="14"/>
        <v>0</v>
      </c>
      <c r="AGC393" s="21">
        <f t="shared" si="14"/>
        <v>0</v>
      </c>
      <c r="AGD393" s="21">
        <f t="shared" si="14"/>
        <v>0</v>
      </c>
      <c r="AGE393" s="21">
        <f t="shared" si="14"/>
        <v>0</v>
      </c>
      <c r="AGF393" s="21">
        <f t="shared" si="14"/>
        <v>0</v>
      </c>
      <c r="AGG393" s="21">
        <f t="shared" si="14"/>
        <v>0</v>
      </c>
      <c r="AGH393" s="21">
        <f t="shared" si="14"/>
        <v>0</v>
      </c>
      <c r="AGI393" s="21">
        <f t="shared" si="14"/>
        <v>0</v>
      </c>
      <c r="AGJ393" s="21">
        <f t="shared" si="14"/>
        <v>0</v>
      </c>
      <c r="AGK393" s="21">
        <f t="shared" si="14"/>
        <v>0</v>
      </c>
      <c r="AGL393" s="21">
        <f t="shared" si="14"/>
        <v>0</v>
      </c>
      <c r="AGM393" s="21">
        <f t="shared" si="14"/>
        <v>0</v>
      </c>
      <c r="AGN393" s="21">
        <f t="shared" si="14"/>
        <v>0</v>
      </c>
      <c r="AGO393" s="21">
        <f t="shared" si="14"/>
        <v>0</v>
      </c>
      <c r="AGP393" s="21">
        <f t="shared" si="14"/>
        <v>0</v>
      </c>
      <c r="AGQ393" s="21">
        <f t="shared" si="14"/>
        <v>0</v>
      </c>
      <c r="AGR393" s="21">
        <f t="shared" si="14"/>
        <v>0</v>
      </c>
      <c r="AGS393" s="21">
        <f t="shared" si="14"/>
        <v>0</v>
      </c>
      <c r="AGT393" s="21">
        <f t="shared" si="14"/>
        <v>0</v>
      </c>
      <c r="AGU393" s="21">
        <f t="shared" si="14"/>
        <v>0</v>
      </c>
      <c r="AGV393" s="21">
        <f t="shared" si="14"/>
        <v>0</v>
      </c>
      <c r="AGW393" s="21">
        <f t="shared" si="14"/>
        <v>0</v>
      </c>
      <c r="AGX393" s="21">
        <f t="shared" si="14"/>
        <v>0</v>
      </c>
      <c r="AGY393" s="21">
        <f t="shared" si="14"/>
        <v>0</v>
      </c>
      <c r="AGZ393" s="21">
        <f t="shared" si="14"/>
        <v>0</v>
      </c>
      <c r="AHA393" s="21">
        <f t="shared" si="14"/>
        <v>0</v>
      </c>
      <c r="AHB393" s="21">
        <f t="shared" si="14"/>
        <v>0</v>
      </c>
      <c r="AHC393" s="21">
        <f t="shared" si="14"/>
        <v>0</v>
      </c>
      <c r="AHD393" s="21">
        <f t="shared" si="14"/>
        <v>0</v>
      </c>
      <c r="AHE393" s="21">
        <f t="shared" si="14"/>
        <v>0</v>
      </c>
      <c r="AHF393" s="21">
        <f t="shared" si="14"/>
        <v>0</v>
      </c>
      <c r="AHG393" s="21">
        <f t="shared" si="14"/>
        <v>0</v>
      </c>
      <c r="AHH393" s="21">
        <f t="shared" si="14"/>
        <v>0</v>
      </c>
      <c r="AHI393" s="21">
        <f t="shared" si="14"/>
        <v>0</v>
      </c>
      <c r="AHJ393" s="21">
        <f t="shared" si="14"/>
        <v>0</v>
      </c>
      <c r="AHK393" s="21">
        <f t="shared" si="14"/>
        <v>0</v>
      </c>
      <c r="AHL393" s="21">
        <f t="shared" si="14"/>
        <v>0</v>
      </c>
      <c r="AHM393" s="21">
        <f t="shared" si="14"/>
        <v>0</v>
      </c>
      <c r="AHN393" s="21">
        <f t="shared" si="14"/>
        <v>0</v>
      </c>
      <c r="AHO393" s="21">
        <f t="shared" si="14"/>
        <v>0</v>
      </c>
      <c r="AHP393" s="21">
        <f t="shared" si="14"/>
        <v>0</v>
      </c>
      <c r="AHQ393" s="21">
        <f t="shared" ref="AHQ393:AKB393" si="15">SUM(AHQ388:AHQ392)</f>
        <v>0</v>
      </c>
      <c r="AHR393" s="21">
        <f t="shared" si="15"/>
        <v>0</v>
      </c>
      <c r="AHS393" s="21">
        <f t="shared" si="15"/>
        <v>0</v>
      </c>
      <c r="AHT393" s="21">
        <f t="shared" si="15"/>
        <v>0</v>
      </c>
      <c r="AHU393" s="21">
        <f t="shared" si="15"/>
        <v>0</v>
      </c>
      <c r="AHV393" s="21">
        <f t="shared" si="15"/>
        <v>0</v>
      </c>
      <c r="AHW393" s="21">
        <f t="shared" si="15"/>
        <v>0</v>
      </c>
      <c r="AHX393" s="21">
        <f t="shared" si="15"/>
        <v>0</v>
      </c>
      <c r="AHY393" s="21">
        <f t="shared" si="15"/>
        <v>0</v>
      </c>
      <c r="AHZ393" s="21">
        <f t="shared" si="15"/>
        <v>0</v>
      </c>
      <c r="AIA393" s="21">
        <f t="shared" si="15"/>
        <v>0</v>
      </c>
      <c r="AIB393" s="21">
        <f t="shared" si="15"/>
        <v>0</v>
      </c>
      <c r="AIC393" s="21">
        <f t="shared" si="15"/>
        <v>0</v>
      </c>
      <c r="AID393" s="21">
        <f t="shared" si="15"/>
        <v>0</v>
      </c>
      <c r="AIE393" s="21">
        <f t="shared" si="15"/>
        <v>0</v>
      </c>
      <c r="AIF393" s="21">
        <f t="shared" si="15"/>
        <v>0</v>
      </c>
      <c r="AIG393" s="21">
        <f t="shared" si="15"/>
        <v>0</v>
      </c>
      <c r="AIH393" s="21">
        <f t="shared" si="15"/>
        <v>0</v>
      </c>
      <c r="AII393" s="21">
        <f t="shared" si="15"/>
        <v>0</v>
      </c>
      <c r="AIJ393" s="21">
        <f t="shared" si="15"/>
        <v>0</v>
      </c>
      <c r="AIK393" s="21">
        <f t="shared" si="15"/>
        <v>0</v>
      </c>
      <c r="AIL393" s="21">
        <f t="shared" si="15"/>
        <v>0</v>
      </c>
      <c r="AIM393" s="21">
        <f t="shared" si="15"/>
        <v>0</v>
      </c>
      <c r="AIN393" s="21">
        <f t="shared" si="15"/>
        <v>0</v>
      </c>
      <c r="AIO393" s="21">
        <f t="shared" si="15"/>
        <v>0</v>
      </c>
      <c r="AIP393" s="21">
        <f t="shared" si="15"/>
        <v>0</v>
      </c>
      <c r="AIQ393" s="21">
        <f t="shared" si="15"/>
        <v>0</v>
      </c>
      <c r="AIR393" s="21">
        <f t="shared" si="15"/>
        <v>0</v>
      </c>
      <c r="AIS393" s="21">
        <f t="shared" si="15"/>
        <v>0</v>
      </c>
      <c r="AIT393" s="21">
        <f t="shared" si="15"/>
        <v>0</v>
      </c>
      <c r="AIU393" s="21">
        <f t="shared" si="15"/>
        <v>0</v>
      </c>
      <c r="AIV393" s="21">
        <f t="shared" si="15"/>
        <v>0</v>
      </c>
      <c r="AIW393" s="21">
        <f t="shared" si="15"/>
        <v>0</v>
      </c>
      <c r="AIX393" s="21">
        <f t="shared" si="15"/>
        <v>0</v>
      </c>
      <c r="AIY393" s="21">
        <f t="shared" si="15"/>
        <v>0</v>
      </c>
      <c r="AIZ393" s="21">
        <f t="shared" si="15"/>
        <v>0</v>
      </c>
      <c r="AJA393" s="21">
        <f t="shared" si="15"/>
        <v>0</v>
      </c>
      <c r="AJB393" s="21">
        <f t="shared" si="15"/>
        <v>0</v>
      </c>
      <c r="AJC393" s="21">
        <f t="shared" si="15"/>
        <v>0</v>
      </c>
      <c r="AJD393" s="21">
        <f t="shared" si="15"/>
        <v>0</v>
      </c>
      <c r="AJE393" s="21">
        <f t="shared" si="15"/>
        <v>0</v>
      </c>
      <c r="AJF393" s="21">
        <f t="shared" si="15"/>
        <v>0</v>
      </c>
      <c r="AJG393" s="21">
        <f t="shared" si="15"/>
        <v>0</v>
      </c>
      <c r="AJH393" s="21">
        <f t="shared" si="15"/>
        <v>0</v>
      </c>
      <c r="AJI393" s="21">
        <f t="shared" si="15"/>
        <v>0</v>
      </c>
      <c r="AJJ393" s="21">
        <f t="shared" si="15"/>
        <v>0</v>
      </c>
      <c r="AJK393" s="21">
        <f t="shared" si="15"/>
        <v>0</v>
      </c>
      <c r="AJL393" s="21">
        <f t="shared" si="15"/>
        <v>0</v>
      </c>
      <c r="AJM393" s="21">
        <f t="shared" si="15"/>
        <v>0</v>
      </c>
      <c r="AJN393" s="21">
        <f t="shared" si="15"/>
        <v>0</v>
      </c>
      <c r="AJO393" s="21">
        <f t="shared" si="15"/>
        <v>0</v>
      </c>
      <c r="AJP393" s="21">
        <f t="shared" si="15"/>
        <v>0</v>
      </c>
      <c r="AJQ393" s="21">
        <f t="shared" si="15"/>
        <v>0</v>
      </c>
      <c r="AJR393" s="21">
        <f t="shared" si="15"/>
        <v>0</v>
      </c>
      <c r="AJS393" s="21">
        <f t="shared" si="15"/>
        <v>0</v>
      </c>
      <c r="AJT393" s="21">
        <f t="shared" si="15"/>
        <v>0</v>
      </c>
      <c r="AJU393" s="21">
        <f t="shared" si="15"/>
        <v>0</v>
      </c>
      <c r="AJV393" s="21">
        <f t="shared" si="15"/>
        <v>0</v>
      </c>
      <c r="AJW393" s="21">
        <f t="shared" si="15"/>
        <v>0</v>
      </c>
      <c r="AJX393" s="21">
        <f t="shared" si="15"/>
        <v>0</v>
      </c>
      <c r="AJY393" s="21">
        <f t="shared" si="15"/>
        <v>0</v>
      </c>
      <c r="AJZ393" s="21">
        <f t="shared" si="15"/>
        <v>0</v>
      </c>
      <c r="AKA393" s="21">
        <f t="shared" si="15"/>
        <v>0</v>
      </c>
      <c r="AKB393" s="21">
        <f t="shared" si="15"/>
        <v>0</v>
      </c>
      <c r="AKC393" s="21">
        <f t="shared" ref="AKC393:AMN393" si="16">SUM(AKC388:AKC392)</f>
        <v>0</v>
      </c>
      <c r="AKD393" s="21">
        <f t="shared" si="16"/>
        <v>0</v>
      </c>
      <c r="AKE393" s="21">
        <f t="shared" si="16"/>
        <v>0</v>
      </c>
      <c r="AKF393" s="21">
        <f t="shared" si="16"/>
        <v>0</v>
      </c>
      <c r="AKG393" s="21">
        <f t="shared" si="16"/>
        <v>0</v>
      </c>
      <c r="AKH393" s="21">
        <f t="shared" si="16"/>
        <v>0</v>
      </c>
      <c r="AKI393" s="21">
        <f t="shared" si="16"/>
        <v>0</v>
      </c>
      <c r="AKJ393" s="21">
        <f t="shared" si="16"/>
        <v>0</v>
      </c>
      <c r="AKK393" s="21">
        <f t="shared" si="16"/>
        <v>0</v>
      </c>
      <c r="AKL393" s="21">
        <f t="shared" si="16"/>
        <v>0</v>
      </c>
      <c r="AKM393" s="21">
        <f t="shared" si="16"/>
        <v>0</v>
      </c>
      <c r="AKN393" s="21">
        <f t="shared" si="16"/>
        <v>0</v>
      </c>
      <c r="AKO393" s="21">
        <f t="shared" si="16"/>
        <v>0</v>
      </c>
      <c r="AKP393" s="21">
        <f t="shared" si="16"/>
        <v>0</v>
      </c>
      <c r="AKQ393" s="21">
        <f t="shared" si="16"/>
        <v>0</v>
      </c>
      <c r="AKR393" s="21">
        <f t="shared" si="16"/>
        <v>0</v>
      </c>
      <c r="AKS393" s="21">
        <f t="shared" si="16"/>
        <v>0</v>
      </c>
      <c r="AKT393" s="21">
        <f t="shared" si="16"/>
        <v>0</v>
      </c>
      <c r="AKU393" s="21">
        <f t="shared" si="16"/>
        <v>0</v>
      </c>
      <c r="AKV393" s="21">
        <f t="shared" si="16"/>
        <v>0</v>
      </c>
      <c r="AKW393" s="21">
        <f t="shared" si="16"/>
        <v>0</v>
      </c>
      <c r="AKX393" s="21">
        <f t="shared" si="16"/>
        <v>0</v>
      </c>
      <c r="AKY393" s="21">
        <f t="shared" si="16"/>
        <v>0</v>
      </c>
      <c r="AKZ393" s="21">
        <f t="shared" si="16"/>
        <v>0</v>
      </c>
      <c r="ALA393" s="21">
        <f t="shared" si="16"/>
        <v>0</v>
      </c>
      <c r="ALB393" s="21">
        <f t="shared" si="16"/>
        <v>0</v>
      </c>
      <c r="ALC393" s="21">
        <f t="shared" si="16"/>
        <v>0</v>
      </c>
      <c r="ALD393" s="21">
        <f t="shared" si="16"/>
        <v>0</v>
      </c>
      <c r="ALE393" s="21">
        <f t="shared" si="16"/>
        <v>0</v>
      </c>
      <c r="ALF393" s="21">
        <f t="shared" si="16"/>
        <v>0</v>
      </c>
      <c r="ALG393" s="21">
        <f t="shared" si="16"/>
        <v>0</v>
      </c>
      <c r="ALH393" s="21">
        <f t="shared" si="16"/>
        <v>0</v>
      </c>
      <c r="ALI393" s="21">
        <f t="shared" si="16"/>
        <v>0</v>
      </c>
      <c r="ALJ393" s="21">
        <f t="shared" si="16"/>
        <v>0</v>
      </c>
      <c r="ALK393" s="21">
        <f t="shared" si="16"/>
        <v>0</v>
      </c>
      <c r="ALL393" s="21">
        <f t="shared" si="16"/>
        <v>0</v>
      </c>
      <c r="ALM393" s="21">
        <f t="shared" si="16"/>
        <v>0</v>
      </c>
      <c r="ALN393" s="21">
        <f t="shared" si="16"/>
        <v>0</v>
      </c>
      <c r="ALO393" s="21">
        <f t="shared" si="16"/>
        <v>0</v>
      </c>
      <c r="ALP393" s="21">
        <f t="shared" si="16"/>
        <v>0</v>
      </c>
      <c r="ALQ393" s="21">
        <f t="shared" si="16"/>
        <v>0</v>
      </c>
      <c r="ALR393" s="21">
        <f t="shared" si="16"/>
        <v>0</v>
      </c>
      <c r="ALS393" s="21">
        <f t="shared" si="16"/>
        <v>0</v>
      </c>
      <c r="ALT393" s="21">
        <f t="shared" si="16"/>
        <v>0</v>
      </c>
      <c r="ALU393" s="21">
        <f t="shared" si="16"/>
        <v>0</v>
      </c>
      <c r="ALV393" s="21">
        <f t="shared" si="16"/>
        <v>0</v>
      </c>
      <c r="ALW393" s="21">
        <f t="shared" si="16"/>
        <v>0</v>
      </c>
      <c r="ALX393" s="21">
        <f t="shared" si="16"/>
        <v>0</v>
      </c>
      <c r="ALY393" s="21">
        <f t="shared" si="16"/>
        <v>0</v>
      </c>
      <c r="ALZ393" s="21">
        <f t="shared" si="16"/>
        <v>0</v>
      </c>
      <c r="AMA393" s="21">
        <f t="shared" si="16"/>
        <v>0</v>
      </c>
      <c r="AMB393" s="21">
        <f t="shared" si="16"/>
        <v>0</v>
      </c>
      <c r="AMC393" s="21">
        <f t="shared" si="16"/>
        <v>0</v>
      </c>
      <c r="AMD393" s="21">
        <f t="shared" si="16"/>
        <v>0</v>
      </c>
      <c r="AME393" s="21">
        <f t="shared" si="16"/>
        <v>0</v>
      </c>
      <c r="AMF393" s="21">
        <f t="shared" si="16"/>
        <v>0</v>
      </c>
      <c r="AMG393" s="21">
        <f t="shared" si="16"/>
        <v>0</v>
      </c>
      <c r="AMH393" s="21">
        <f t="shared" si="16"/>
        <v>0</v>
      </c>
      <c r="AMI393" s="21">
        <f t="shared" si="16"/>
        <v>0</v>
      </c>
      <c r="AMJ393" s="21">
        <f t="shared" si="16"/>
        <v>0</v>
      </c>
      <c r="AMK393" s="21">
        <f t="shared" si="16"/>
        <v>0</v>
      </c>
      <c r="AML393" s="21">
        <f t="shared" si="16"/>
        <v>0</v>
      </c>
      <c r="AMM393" s="21">
        <f t="shared" si="16"/>
        <v>0</v>
      </c>
      <c r="AMN393" s="21">
        <f t="shared" si="16"/>
        <v>0</v>
      </c>
      <c r="AMO393" s="21">
        <f t="shared" ref="AMO393:AOZ393" si="17">SUM(AMO388:AMO392)</f>
        <v>0</v>
      </c>
      <c r="AMP393" s="21">
        <f t="shared" si="17"/>
        <v>0</v>
      </c>
      <c r="AMQ393" s="21">
        <f t="shared" si="17"/>
        <v>0</v>
      </c>
      <c r="AMR393" s="21">
        <f t="shared" si="17"/>
        <v>0</v>
      </c>
      <c r="AMS393" s="21">
        <f t="shared" si="17"/>
        <v>0</v>
      </c>
      <c r="AMT393" s="21">
        <f t="shared" si="17"/>
        <v>0</v>
      </c>
      <c r="AMU393" s="21">
        <f t="shared" si="17"/>
        <v>0</v>
      </c>
      <c r="AMV393" s="21">
        <f t="shared" si="17"/>
        <v>0</v>
      </c>
      <c r="AMW393" s="21">
        <f t="shared" si="17"/>
        <v>0</v>
      </c>
      <c r="AMX393" s="21">
        <f t="shared" si="17"/>
        <v>0</v>
      </c>
      <c r="AMY393" s="21">
        <f t="shared" si="17"/>
        <v>0</v>
      </c>
      <c r="AMZ393" s="21">
        <f t="shared" si="17"/>
        <v>0</v>
      </c>
      <c r="ANA393" s="21">
        <f t="shared" si="17"/>
        <v>0</v>
      </c>
      <c r="ANB393" s="21">
        <f t="shared" si="17"/>
        <v>0</v>
      </c>
      <c r="ANC393" s="21">
        <f t="shared" si="17"/>
        <v>0</v>
      </c>
      <c r="AND393" s="21">
        <f t="shared" si="17"/>
        <v>0</v>
      </c>
      <c r="ANE393" s="21">
        <f t="shared" si="17"/>
        <v>0</v>
      </c>
      <c r="ANF393" s="21">
        <f t="shared" si="17"/>
        <v>0</v>
      </c>
      <c r="ANG393" s="21">
        <f t="shared" si="17"/>
        <v>0</v>
      </c>
      <c r="ANH393" s="21">
        <f t="shared" si="17"/>
        <v>0</v>
      </c>
      <c r="ANI393" s="21">
        <f t="shared" si="17"/>
        <v>0</v>
      </c>
      <c r="ANJ393" s="21">
        <f t="shared" si="17"/>
        <v>0</v>
      </c>
      <c r="ANK393" s="21">
        <f t="shared" si="17"/>
        <v>0</v>
      </c>
      <c r="ANL393" s="21">
        <f t="shared" si="17"/>
        <v>0</v>
      </c>
      <c r="ANM393" s="21">
        <f t="shared" si="17"/>
        <v>0</v>
      </c>
      <c r="ANN393" s="21">
        <f t="shared" si="17"/>
        <v>0</v>
      </c>
      <c r="ANO393" s="21">
        <f t="shared" si="17"/>
        <v>0</v>
      </c>
      <c r="ANP393" s="21">
        <f t="shared" si="17"/>
        <v>0</v>
      </c>
      <c r="ANQ393" s="21">
        <f t="shared" si="17"/>
        <v>0</v>
      </c>
      <c r="ANR393" s="21">
        <f t="shared" si="17"/>
        <v>0</v>
      </c>
      <c r="ANS393" s="21">
        <f t="shared" si="17"/>
        <v>0</v>
      </c>
      <c r="ANT393" s="21">
        <f t="shared" si="17"/>
        <v>0</v>
      </c>
      <c r="ANU393" s="21">
        <f t="shared" si="17"/>
        <v>0</v>
      </c>
      <c r="ANV393" s="21">
        <f t="shared" si="17"/>
        <v>0</v>
      </c>
      <c r="ANW393" s="21">
        <f t="shared" si="17"/>
        <v>0</v>
      </c>
      <c r="ANX393" s="21">
        <f t="shared" si="17"/>
        <v>0</v>
      </c>
      <c r="ANY393" s="21">
        <f t="shared" si="17"/>
        <v>0</v>
      </c>
      <c r="ANZ393" s="21">
        <f t="shared" si="17"/>
        <v>0</v>
      </c>
      <c r="AOA393" s="21">
        <f t="shared" si="17"/>
        <v>0</v>
      </c>
      <c r="AOB393" s="21">
        <f t="shared" si="17"/>
        <v>0</v>
      </c>
      <c r="AOC393" s="21">
        <f t="shared" si="17"/>
        <v>0</v>
      </c>
      <c r="AOD393" s="21">
        <f t="shared" si="17"/>
        <v>0</v>
      </c>
      <c r="AOE393" s="21">
        <f t="shared" si="17"/>
        <v>0</v>
      </c>
      <c r="AOF393" s="21">
        <f t="shared" si="17"/>
        <v>0</v>
      </c>
      <c r="AOG393" s="21">
        <f t="shared" si="17"/>
        <v>0</v>
      </c>
      <c r="AOH393" s="21">
        <f t="shared" si="17"/>
        <v>0</v>
      </c>
      <c r="AOI393" s="21">
        <f t="shared" si="17"/>
        <v>0</v>
      </c>
      <c r="AOJ393" s="21">
        <f t="shared" si="17"/>
        <v>0</v>
      </c>
      <c r="AOK393" s="21">
        <f t="shared" si="17"/>
        <v>0</v>
      </c>
      <c r="AOL393" s="21">
        <f t="shared" si="17"/>
        <v>0</v>
      </c>
      <c r="AOM393" s="21">
        <f t="shared" si="17"/>
        <v>0</v>
      </c>
      <c r="AON393" s="21">
        <f t="shared" si="17"/>
        <v>0</v>
      </c>
      <c r="AOO393" s="21">
        <f t="shared" si="17"/>
        <v>0</v>
      </c>
      <c r="AOP393" s="21">
        <f t="shared" si="17"/>
        <v>0</v>
      </c>
      <c r="AOQ393" s="21">
        <f t="shared" si="17"/>
        <v>0</v>
      </c>
      <c r="AOR393" s="21">
        <f t="shared" si="17"/>
        <v>0</v>
      </c>
      <c r="AOS393" s="21">
        <f t="shared" si="17"/>
        <v>0</v>
      </c>
      <c r="AOT393" s="21">
        <f t="shared" si="17"/>
        <v>0</v>
      </c>
      <c r="AOU393" s="21">
        <f t="shared" si="17"/>
        <v>0</v>
      </c>
      <c r="AOV393" s="21">
        <f t="shared" si="17"/>
        <v>0</v>
      </c>
      <c r="AOW393" s="21">
        <f t="shared" si="17"/>
        <v>0</v>
      </c>
      <c r="AOX393" s="21">
        <f t="shared" si="17"/>
        <v>0</v>
      </c>
      <c r="AOY393" s="21">
        <f t="shared" si="17"/>
        <v>0</v>
      </c>
      <c r="AOZ393" s="21">
        <f t="shared" si="17"/>
        <v>0</v>
      </c>
      <c r="APA393" s="21">
        <f t="shared" ref="APA393:ARL393" si="18">SUM(APA388:APA392)</f>
        <v>0</v>
      </c>
      <c r="APB393" s="21">
        <f t="shared" si="18"/>
        <v>0</v>
      </c>
      <c r="APC393" s="21">
        <f t="shared" si="18"/>
        <v>0</v>
      </c>
      <c r="APD393" s="21">
        <f t="shared" si="18"/>
        <v>0</v>
      </c>
      <c r="APE393" s="21">
        <f t="shared" si="18"/>
        <v>0</v>
      </c>
      <c r="APF393" s="21">
        <f t="shared" si="18"/>
        <v>0</v>
      </c>
      <c r="APG393" s="21">
        <f t="shared" si="18"/>
        <v>0</v>
      </c>
      <c r="APH393" s="21">
        <f t="shared" si="18"/>
        <v>0</v>
      </c>
      <c r="API393" s="21">
        <f t="shared" si="18"/>
        <v>0</v>
      </c>
      <c r="APJ393" s="21">
        <f t="shared" si="18"/>
        <v>0</v>
      </c>
      <c r="APK393" s="21">
        <f t="shared" si="18"/>
        <v>0</v>
      </c>
      <c r="APL393" s="21">
        <f t="shared" si="18"/>
        <v>0</v>
      </c>
      <c r="APM393" s="21">
        <f t="shared" si="18"/>
        <v>0</v>
      </c>
      <c r="APN393" s="21">
        <f t="shared" si="18"/>
        <v>0</v>
      </c>
      <c r="APO393" s="21">
        <f t="shared" si="18"/>
        <v>0</v>
      </c>
      <c r="APP393" s="21">
        <f t="shared" si="18"/>
        <v>0</v>
      </c>
      <c r="APQ393" s="21">
        <f t="shared" si="18"/>
        <v>0</v>
      </c>
      <c r="APR393" s="21">
        <f t="shared" si="18"/>
        <v>0</v>
      </c>
      <c r="APS393" s="21">
        <f t="shared" si="18"/>
        <v>0</v>
      </c>
      <c r="APT393" s="21">
        <f t="shared" si="18"/>
        <v>0</v>
      </c>
      <c r="APU393" s="21">
        <f t="shared" si="18"/>
        <v>0</v>
      </c>
      <c r="APV393" s="21">
        <f t="shared" si="18"/>
        <v>0</v>
      </c>
      <c r="APW393" s="21">
        <f t="shared" si="18"/>
        <v>0</v>
      </c>
      <c r="APX393" s="21">
        <f t="shared" si="18"/>
        <v>0</v>
      </c>
      <c r="APY393" s="21">
        <f t="shared" si="18"/>
        <v>0</v>
      </c>
      <c r="APZ393" s="21">
        <f t="shared" si="18"/>
        <v>0</v>
      </c>
      <c r="AQA393" s="21">
        <f t="shared" si="18"/>
        <v>0</v>
      </c>
      <c r="AQB393" s="21">
        <f t="shared" si="18"/>
        <v>0</v>
      </c>
      <c r="AQC393" s="21">
        <f t="shared" si="18"/>
        <v>0</v>
      </c>
      <c r="AQD393" s="21">
        <f t="shared" si="18"/>
        <v>0</v>
      </c>
      <c r="AQE393" s="21">
        <f t="shared" si="18"/>
        <v>0</v>
      </c>
      <c r="AQF393" s="21">
        <f t="shared" si="18"/>
        <v>0</v>
      </c>
      <c r="AQG393" s="21">
        <f t="shared" si="18"/>
        <v>0</v>
      </c>
      <c r="AQH393" s="21">
        <f t="shared" si="18"/>
        <v>0</v>
      </c>
      <c r="AQI393" s="21">
        <f t="shared" si="18"/>
        <v>0</v>
      </c>
      <c r="AQJ393" s="21">
        <f t="shared" si="18"/>
        <v>0</v>
      </c>
      <c r="AQK393" s="21">
        <f t="shared" si="18"/>
        <v>0</v>
      </c>
      <c r="AQL393" s="21">
        <f t="shared" si="18"/>
        <v>0</v>
      </c>
      <c r="AQM393" s="21">
        <f t="shared" si="18"/>
        <v>0</v>
      </c>
      <c r="AQN393" s="21">
        <f t="shared" si="18"/>
        <v>0</v>
      </c>
      <c r="AQO393" s="21">
        <f t="shared" si="18"/>
        <v>0</v>
      </c>
      <c r="AQP393" s="21">
        <f t="shared" si="18"/>
        <v>0</v>
      </c>
      <c r="AQQ393" s="21">
        <f t="shared" si="18"/>
        <v>0</v>
      </c>
      <c r="AQR393" s="21">
        <f t="shared" si="18"/>
        <v>0</v>
      </c>
      <c r="AQS393" s="21">
        <f t="shared" si="18"/>
        <v>0</v>
      </c>
      <c r="AQT393" s="21">
        <f t="shared" si="18"/>
        <v>0</v>
      </c>
      <c r="AQU393" s="21">
        <f t="shared" si="18"/>
        <v>0</v>
      </c>
      <c r="AQV393" s="21">
        <f t="shared" si="18"/>
        <v>0</v>
      </c>
      <c r="AQW393" s="21">
        <f t="shared" si="18"/>
        <v>0</v>
      </c>
      <c r="AQX393" s="21">
        <f t="shared" si="18"/>
        <v>0</v>
      </c>
      <c r="AQY393" s="21">
        <f t="shared" si="18"/>
        <v>0</v>
      </c>
      <c r="AQZ393" s="21">
        <f t="shared" si="18"/>
        <v>0</v>
      </c>
      <c r="ARA393" s="21">
        <f t="shared" si="18"/>
        <v>0</v>
      </c>
      <c r="ARB393" s="21">
        <f t="shared" si="18"/>
        <v>0</v>
      </c>
      <c r="ARC393" s="21">
        <f t="shared" si="18"/>
        <v>0</v>
      </c>
      <c r="ARD393" s="21">
        <f t="shared" si="18"/>
        <v>0</v>
      </c>
      <c r="ARE393" s="21">
        <f t="shared" si="18"/>
        <v>0</v>
      </c>
      <c r="ARF393" s="21">
        <f t="shared" si="18"/>
        <v>0</v>
      </c>
      <c r="ARG393" s="21">
        <f t="shared" si="18"/>
        <v>0</v>
      </c>
      <c r="ARH393" s="21">
        <f t="shared" si="18"/>
        <v>0</v>
      </c>
      <c r="ARI393" s="21">
        <f t="shared" si="18"/>
        <v>0</v>
      </c>
      <c r="ARJ393" s="21">
        <f t="shared" si="18"/>
        <v>0</v>
      </c>
      <c r="ARK393" s="21">
        <f t="shared" si="18"/>
        <v>0</v>
      </c>
      <c r="ARL393" s="21">
        <f t="shared" si="18"/>
        <v>0</v>
      </c>
      <c r="ARM393" s="21">
        <f t="shared" ref="ARM393:ATX393" si="19">SUM(ARM388:ARM392)</f>
        <v>0</v>
      </c>
      <c r="ARN393" s="21">
        <f t="shared" si="19"/>
        <v>0</v>
      </c>
      <c r="ARO393" s="21">
        <f t="shared" si="19"/>
        <v>0</v>
      </c>
      <c r="ARP393" s="21">
        <f t="shared" si="19"/>
        <v>0</v>
      </c>
      <c r="ARQ393" s="21">
        <f t="shared" si="19"/>
        <v>0</v>
      </c>
      <c r="ARR393" s="21">
        <f t="shared" si="19"/>
        <v>0</v>
      </c>
      <c r="ARS393" s="21">
        <f t="shared" si="19"/>
        <v>0</v>
      </c>
      <c r="ART393" s="21">
        <f t="shared" si="19"/>
        <v>0</v>
      </c>
      <c r="ARU393" s="21">
        <f t="shared" si="19"/>
        <v>0</v>
      </c>
      <c r="ARV393" s="21">
        <f t="shared" si="19"/>
        <v>0</v>
      </c>
      <c r="ARW393" s="21">
        <f t="shared" si="19"/>
        <v>0</v>
      </c>
      <c r="ARX393" s="21">
        <f t="shared" si="19"/>
        <v>0</v>
      </c>
      <c r="ARY393" s="21">
        <f t="shared" si="19"/>
        <v>0</v>
      </c>
      <c r="ARZ393" s="21">
        <f t="shared" si="19"/>
        <v>0</v>
      </c>
      <c r="ASA393" s="21">
        <f t="shared" si="19"/>
        <v>0</v>
      </c>
      <c r="ASB393" s="21">
        <f t="shared" si="19"/>
        <v>0</v>
      </c>
      <c r="ASC393" s="21">
        <f t="shared" si="19"/>
        <v>0</v>
      </c>
      <c r="ASD393" s="21">
        <f t="shared" si="19"/>
        <v>0</v>
      </c>
      <c r="ASE393" s="21">
        <f t="shared" si="19"/>
        <v>0</v>
      </c>
      <c r="ASF393" s="21">
        <f t="shared" si="19"/>
        <v>0</v>
      </c>
      <c r="ASG393" s="21">
        <f t="shared" si="19"/>
        <v>0</v>
      </c>
      <c r="ASH393" s="21">
        <f t="shared" si="19"/>
        <v>0</v>
      </c>
      <c r="ASI393" s="21">
        <f t="shared" si="19"/>
        <v>0</v>
      </c>
      <c r="ASJ393" s="21">
        <f t="shared" si="19"/>
        <v>0</v>
      </c>
      <c r="ASK393" s="21">
        <f t="shared" si="19"/>
        <v>0</v>
      </c>
      <c r="ASL393" s="21">
        <f t="shared" si="19"/>
        <v>0</v>
      </c>
      <c r="ASM393" s="21">
        <f t="shared" si="19"/>
        <v>0</v>
      </c>
      <c r="ASN393" s="21">
        <f t="shared" si="19"/>
        <v>0</v>
      </c>
      <c r="ASO393" s="21">
        <f t="shared" si="19"/>
        <v>0</v>
      </c>
      <c r="ASP393" s="21">
        <f t="shared" si="19"/>
        <v>0</v>
      </c>
      <c r="ASQ393" s="21">
        <f t="shared" si="19"/>
        <v>0</v>
      </c>
      <c r="ASR393" s="21">
        <f t="shared" si="19"/>
        <v>0</v>
      </c>
      <c r="ASS393" s="21">
        <f t="shared" si="19"/>
        <v>0</v>
      </c>
      <c r="AST393" s="21">
        <f t="shared" si="19"/>
        <v>0</v>
      </c>
      <c r="ASU393" s="21">
        <f t="shared" si="19"/>
        <v>0</v>
      </c>
      <c r="ASV393" s="21">
        <f t="shared" si="19"/>
        <v>0</v>
      </c>
      <c r="ASW393" s="21">
        <f t="shared" si="19"/>
        <v>0</v>
      </c>
      <c r="ASX393" s="21">
        <f t="shared" si="19"/>
        <v>0</v>
      </c>
      <c r="ASY393" s="21">
        <f t="shared" si="19"/>
        <v>0</v>
      </c>
      <c r="ASZ393" s="21">
        <f t="shared" si="19"/>
        <v>0</v>
      </c>
      <c r="ATA393" s="21">
        <f t="shared" si="19"/>
        <v>0</v>
      </c>
      <c r="ATB393" s="21">
        <f t="shared" si="19"/>
        <v>0</v>
      </c>
      <c r="ATC393" s="21">
        <f t="shared" si="19"/>
        <v>0</v>
      </c>
      <c r="ATD393" s="21">
        <f t="shared" si="19"/>
        <v>0</v>
      </c>
      <c r="ATE393" s="21">
        <f t="shared" si="19"/>
        <v>0</v>
      </c>
      <c r="ATF393" s="21">
        <f t="shared" si="19"/>
        <v>0</v>
      </c>
      <c r="ATG393" s="21">
        <f t="shared" si="19"/>
        <v>0</v>
      </c>
      <c r="ATH393" s="21">
        <f t="shared" si="19"/>
        <v>0</v>
      </c>
      <c r="ATI393" s="21">
        <f t="shared" si="19"/>
        <v>0</v>
      </c>
      <c r="ATJ393" s="21">
        <f t="shared" si="19"/>
        <v>0</v>
      </c>
      <c r="ATK393" s="21">
        <f t="shared" si="19"/>
        <v>0</v>
      </c>
      <c r="ATL393" s="21">
        <f t="shared" si="19"/>
        <v>0</v>
      </c>
      <c r="ATM393" s="21">
        <f t="shared" si="19"/>
        <v>0</v>
      </c>
      <c r="ATN393" s="21">
        <f t="shared" si="19"/>
        <v>0</v>
      </c>
      <c r="ATO393" s="21">
        <f t="shared" si="19"/>
        <v>0</v>
      </c>
      <c r="ATP393" s="21">
        <f t="shared" si="19"/>
        <v>0</v>
      </c>
      <c r="ATQ393" s="21">
        <f t="shared" si="19"/>
        <v>0</v>
      </c>
      <c r="ATR393" s="21">
        <f t="shared" si="19"/>
        <v>0</v>
      </c>
      <c r="ATS393" s="21">
        <f t="shared" si="19"/>
        <v>0</v>
      </c>
      <c r="ATT393" s="21">
        <f t="shared" si="19"/>
        <v>0</v>
      </c>
      <c r="ATU393" s="21">
        <f t="shared" si="19"/>
        <v>0</v>
      </c>
      <c r="ATV393" s="21">
        <f t="shared" si="19"/>
        <v>0</v>
      </c>
      <c r="ATW393" s="21">
        <f t="shared" si="19"/>
        <v>0</v>
      </c>
      <c r="ATX393" s="21">
        <f t="shared" si="19"/>
        <v>0</v>
      </c>
      <c r="ATY393" s="21">
        <f t="shared" ref="ATY393:AWJ393" si="20">SUM(ATY388:ATY392)</f>
        <v>0</v>
      </c>
      <c r="ATZ393" s="21">
        <f t="shared" si="20"/>
        <v>0</v>
      </c>
      <c r="AUA393" s="21">
        <f t="shared" si="20"/>
        <v>0</v>
      </c>
      <c r="AUB393" s="21">
        <f t="shared" si="20"/>
        <v>0</v>
      </c>
      <c r="AUC393" s="21">
        <f t="shared" si="20"/>
        <v>0</v>
      </c>
      <c r="AUD393" s="21">
        <f t="shared" si="20"/>
        <v>0</v>
      </c>
      <c r="AUE393" s="21">
        <f t="shared" si="20"/>
        <v>0</v>
      </c>
      <c r="AUF393" s="21">
        <f t="shared" si="20"/>
        <v>0</v>
      </c>
      <c r="AUG393" s="21">
        <f t="shared" si="20"/>
        <v>0</v>
      </c>
      <c r="AUH393" s="21">
        <f t="shared" si="20"/>
        <v>0</v>
      </c>
      <c r="AUI393" s="21">
        <f t="shared" si="20"/>
        <v>0</v>
      </c>
      <c r="AUJ393" s="21">
        <f t="shared" si="20"/>
        <v>0</v>
      </c>
      <c r="AUK393" s="21">
        <f t="shared" si="20"/>
        <v>0</v>
      </c>
      <c r="AUL393" s="21">
        <f t="shared" si="20"/>
        <v>0</v>
      </c>
      <c r="AUM393" s="21">
        <f t="shared" si="20"/>
        <v>0</v>
      </c>
      <c r="AUN393" s="21">
        <f t="shared" si="20"/>
        <v>0</v>
      </c>
      <c r="AUO393" s="21">
        <f t="shared" si="20"/>
        <v>0</v>
      </c>
      <c r="AUP393" s="21">
        <f t="shared" si="20"/>
        <v>0</v>
      </c>
      <c r="AUQ393" s="21">
        <f t="shared" si="20"/>
        <v>0</v>
      </c>
      <c r="AUR393" s="21">
        <f t="shared" si="20"/>
        <v>0</v>
      </c>
      <c r="AUS393" s="21">
        <f t="shared" si="20"/>
        <v>0</v>
      </c>
      <c r="AUT393" s="21">
        <f t="shared" si="20"/>
        <v>0</v>
      </c>
      <c r="AUU393" s="21">
        <f t="shared" si="20"/>
        <v>0</v>
      </c>
      <c r="AUV393" s="21">
        <f t="shared" si="20"/>
        <v>0</v>
      </c>
      <c r="AUW393" s="21">
        <f t="shared" si="20"/>
        <v>0</v>
      </c>
      <c r="AUX393" s="21">
        <f t="shared" si="20"/>
        <v>0</v>
      </c>
      <c r="AUY393" s="21">
        <f t="shared" si="20"/>
        <v>0</v>
      </c>
      <c r="AUZ393" s="21">
        <f t="shared" si="20"/>
        <v>0</v>
      </c>
      <c r="AVA393" s="21">
        <f t="shared" si="20"/>
        <v>0</v>
      </c>
      <c r="AVB393" s="21">
        <f t="shared" si="20"/>
        <v>0</v>
      </c>
      <c r="AVC393" s="21">
        <f t="shared" si="20"/>
        <v>0</v>
      </c>
      <c r="AVD393" s="21">
        <f t="shared" si="20"/>
        <v>0</v>
      </c>
      <c r="AVE393" s="21">
        <f t="shared" si="20"/>
        <v>0</v>
      </c>
      <c r="AVF393" s="21">
        <f t="shared" si="20"/>
        <v>0</v>
      </c>
      <c r="AVG393" s="21">
        <f t="shared" si="20"/>
        <v>0</v>
      </c>
      <c r="AVH393" s="21">
        <f t="shared" si="20"/>
        <v>0</v>
      </c>
      <c r="AVI393" s="21">
        <f t="shared" si="20"/>
        <v>0</v>
      </c>
      <c r="AVJ393" s="21">
        <f t="shared" si="20"/>
        <v>0</v>
      </c>
      <c r="AVK393" s="21">
        <f t="shared" si="20"/>
        <v>0</v>
      </c>
      <c r="AVL393" s="21">
        <f t="shared" si="20"/>
        <v>0</v>
      </c>
      <c r="AVM393" s="21">
        <f t="shared" si="20"/>
        <v>0</v>
      </c>
      <c r="AVN393" s="21">
        <f t="shared" si="20"/>
        <v>0</v>
      </c>
      <c r="AVO393" s="21">
        <f t="shared" si="20"/>
        <v>0</v>
      </c>
      <c r="AVP393" s="21">
        <f t="shared" si="20"/>
        <v>0</v>
      </c>
      <c r="AVQ393" s="21">
        <f t="shared" si="20"/>
        <v>0</v>
      </c>
      <c r="AVR393" s="21">
        <f t="shared" si="20"/>
        <v>0</v>
      </c>
      <c r="AVS393" s="21">
        <f t="shared" si="20"/>
        <v>0</v>
      </c>
      <c r="AVT393" s="21">
        <f t="shared" si="20"/>
        <v>0</v>
      </c>
      <c r="AVU393" s="21">
        <f t="shared" si="20"/>
        <v>0</v>
      </c>
      <c r="AVV393" s="21">
        <f t="shared" si="20"/>
        <v>0</v>
      </c>
      <c r="AVW393" s="21">
        <f t="shared" si="20"/>
        <v>0</v>
      </c>
      <c r="AVX393" s="21">
        <f t="shared" si="20"/>
        <v>0</v>
      </c>
      <c r="AVY393" s="21">
        <f t="shared" si="20"/>
        <v>0</v>
      </c>
      <c r="AVZ393" s="21">
        <f t="shared" si="20"/>
        <v>0</v>
      </c>
      <c r="AWA393" s="21">
        <f t="shared" si="20"/>
        <v>0</v>
      </c>
      <c r="AWB393" s="21">
        <f t="shared" si="20"/>
        <v>0</v>
      </c>
      <c r="AWC393" s="21">
        <f t="shared" si="20"/>
        <v>0</v>
      </c>
      <c r="AWD393" s="21">
        <f t="shared" si="20"/>
        <v>0</v>
      </c>
      <c r="AWE393" s="21">
        <f t="shared" si="20"/>
        <v>0</v>
      </c>
      <c r="AWF393" s="21">
        <f t="shared" si="20"/>
        <v>0</v>
      </c>
      <c r="AWG393" s="21">
        <f t="shared" si="20"/>
        <v>0</v>
      </c>
      <c r="AWH393" s="21">
        <f t="shared" si="20"/>
        <v>0</v>
      </c>
      <c r="AWI393" s="21">
        <f t="shared" si="20"/>
        <v>0</v>
      </c>
      <c r="AWJ393" s="21">
        <f t="shared" si="20"/>
        <v>0</v>
      </c>
      <c r="AWK393" s="21">
        <f t="shared" ref="AWK393:AYV393" si="21">SUM(AWK388:AWK392)</f>
        <v>0</v>
      </c>
      <c r="AWL393" s="21">
        <f t="shared" si="21"/>
        <v>0</v>
      </c>
      <c r="AWM393" s="21">
        <f t="shared" si="21"/>
        <v>0</v>
      </c>
      <c r="AWN393" s="21">
        <f t="shared" si="21"/>
        <v>0</v>
      </c>
      <c r="AWO393" s="21">
        <f t="shared" si="21"/>
        <v>0</v>
      </c>
      <c r="AWP393" s="21">
        <f t="shared" si="21"/>
        <v>0</v>
      </c>
      <c r="AWQ393" s="21">
        <f t="shared" si="21"/>
        <v>0</v>
      </c>
      <c r="AWR393" s="21">
        <f t="shared" si="21"/>
        <v>0</v>
      </c>
      <c r="AWS393" s="21">
        <f t="shared" si="21"/>
        <v>0</v>
      </c>
      <c r="AWT393" s="21">
        <f t="shared" si="21"/>
        <v>0</v>
      </c>
      <c r="AWU393" s="21">
        <f t="shared" si="21"/>
        <v>0</v>
      </c>
      <c r="AWV393" s="21">
        <f t="shared" si="21"/>
        <v>0</v>
      </c>
      <c r="AWW393" s="21">
        <f t="shared" si="21"/>
        <v>0</v>
      </c>
      <c r="AWX393" s="21">
        <f t="shared" si="21"/>
        <v>0</v>
      </c>
      <c r="AWY393" s="21">
        <f t="shared" si="21"/>
        <v>0</v>
      </c>
      <c r="AWZ393" s="21">
        <f t="shared" si="21"/>
        <v>0</v>
      </c>
      <c r="AXA393" s="21">
        <f t="shared" si="21"/>
        <v>0</v>
      </c>
      <c r="AXB393" s="21">
        <f t="shared" si="21"/>
        <v>0</v>
      </c>
      <c r="AXC393" s="21">
        <f t="shared" si="21"/>
        <v>0</v>
      </c>
      <c r="AXD393" s="21">
        <f t="shared" si="21"/>
        <v>0</v>
      </c>
      <c r="AXE393" s="21">
        <f t="shared" si="21"/>
        <v>0</v>
      </c>
      <c r="AXF393" s="21">
        <f t="shared" si="21"/>
        <v>0</v>
      </c>
      <c r="AXG393" s="21">
        <f t="shared" si="21"/>
        <v>0</v>
      </c>
      <c r="AXH393" s="21">
        <f t="shared" si="21"/>
        <v>0</v>
      </c>
      <c r="AXI393" s="21">
        <f t="shared" si="21"/>
        <v>0</v>
      </c>
      <c r="AXJ393" s="21">
        <f t="shared" si="21"/>
        <v>0</v>
      </c>
      <c r="AXK393" s="21">
        <f t="shared" si="21"/>
        <v>0</v>
      </c>
      <c r="AXL393" s="21">
        <f t="shared" si="21"/>
        <v>0</v>
      </c>
      <c r="AXM393" s="21">
        <f t="shared" si="21"/>
        <v>0</v>
      </c>
      <c r="AXN393" s="21">
        <f t="shared" si="21"/>
        <v>0</v>
      </c>
      <c r="AXO393" s="21">
        <f t="shared" si="21"/>
        <v>0</v>
      </c>
      <c r="AXP393" s="21">
        <f t="shared" si="21"/>
        <v>0</v>
      </c>
      <c r="AXQ393" s="21">
        <f t="shared" si="21"/>
        <v>0</v>
      </c>
      <c r="AXR393" s="21">
        <f t="shared" si="21"/>
        <v>0</v>
      </c>
      <c r="AXS393" s="21">
        <f t="shared" si="21"/>
        <v>0</v>
      </c>
      <c r="AXT393" s="21">
        <f t="shared" si="21"/>
        <v>0</v>
      </c>
      <c r="AXU393" s="21">
        <f t="shared" si="21"/>
        <v>0</v>
      </c>
      <c r="AXV393" s="21">
        <f t="shared" si="21"/>
        <v>0</v>
      </c>
      <c r="AXW393" s="21">
        <f t="shared" si="21"/>
        <v>0</v>
      </c>
      <c r="AXX393" s="21">
        <f t="shared" si="21"/>
        <v>0</v>
      </c>
      <c r="AXY393" s="21">
        <f t="shared" si="21"/>
        <v>0</v>
      </c>
      <c r="AXZ393" s="21">
        <f t="shared" si="21"/>
        <v>0</v>
      </c>
      <c r="AYA393" s="21">
        <f t="shared" si="21"/>
        <v>0</v>
      </c>
      <c r="AYB393" s="21">
        <f t="shared" si="21"/>
        <v>0</v>
      </c>
      <c r="AYC393" s="21">
        <f t="shared" si="21"/>
        <v>0</v>
      </c>
      <c r="AYD393" s="21">
        <f t="shared" si="21"/>
        <v>0</v>
      </c>
      <c r="AYE393" s="21">
        <f t="shared" si="21"/>
        <v>0</v>
      </c>
      <c r="AYF393" s="21">
        <f t="shared" si="21"/>
        <v>0</v>
      </c>
      <c r="AYG393" s="21">
        <f t="shared" si="21"/>
        <v>0</v>
      </c>
      <c r="AYH393" s="21">
        <f t="shared" si="21"/>
        <v>0</v>
      </c>
      <c r="AYI393" s="21">
        <f t="shared" si="21"/>
        <v>0</v>
      </c>
      <c r="AYJ393" s="21">
        <f t="shared" si="21"/>
        <v>0</v>
      </c>
      <c r="AYK393" s="21">
        <f t="shared" si="21"/>
        <v>0</v>
      </c>
      <c r="AYL393" s="21">
        <f t="shared" si="21"/>
        <v>0</v>
      </c>
      <c r="AYM393" s="21">
        <f t="shared" si="21"/>
        <v>0</v>
      </c>
      <c r="AYN393" s="21">
        <f t="shared" si="21"/>
        <v>0</v>
      </c>
      <c r="AYO393" s="21">
        <f t="shared" si="21"/>
        <v>0</v>
      </c>
      <c r="AYP393" s="21">
        <f t="shared" si="21"/>
        <v>0</v>
      </c>
      <c r="AYQ393" s="21">
        <f t="shared" si="21"/>
        <v>0</v>
      </c>
      <c r="AYR393" s="21">
        <f t="shared" si="21"/>
        <v>0</v>
      </c>
      <c r="AYS393" s="21">
        <f t="shared" si="21"/>
        <v>0</v>
      </c>
      <c r="AYT393" s="21">
        <f t="shared" si="21"/>
        <v>0</v>
      </c>
      <c r="AYU393" s="21">
        <f t="shared" si="21"/>
        <v>0</v>
      </c>
      <c r="AYV393" s="21">
        <f t="shared" si="21"/>
        <v>0</v>
      </c>
      <c r="AYW393" s="21">
        <f t="shared" ref="AYW393:BBH393" si="22">SUM(AYW388:AYW392)</f>
        <v>0</v>
      </c>
      <c r="AYX393" s="21">
        <f t="shared" si="22"/>
        <v>0</v>
      </c>
      <c r="AYY393" s="21">
        <f t="shared" si="22"/>
        <v>0</v>
      </c>
      <c r="AYZ393" s="21">
        <f t="shared" si="22"/>
        <v>0</v>
      </c>
      <c r="AZA393" s="21">
        <f t="shared" si="22"/>
        <v>0</v>
      </c>
      <c r="AZB393" s="21">
        <f t="shared" si="22"/>
        <v>0</v>
      </c>
      <c r="AZC393" s="21">
        <f t="shared" si="22"/>
        <v>0</v>
      </c>
      <c r="AZD393" s="21">
        <f t="shared" si="22"/>
        <v>0</v>
      </c>
      <c r="AZE393" s="21">
        <f t="shared" si="22"/>
        <v>0</v>
      </c>
      <c r="AZF393" s="21">
        <f t="shared" si="22"/>
        <v>0</v>
      </c>
      <c r="AZG393" s="21">
        <f t="shared" si="22"/>
        <v>0</v>
      </c>
      <c r="AZH393" s="21">
        <f t="shared" si="22"/>
        <v>0</v>
      </c>
      <c r="AZI393" s="21">
        <f t="shared" si="22"/>
        <v>0</v>
      </c>
      <c r="AZJ393" s="21">
        <f t="shared" si="22"/>
        <v>0</v>
      </c>
      <c r="AZK393" s="21">
        <f t="shared" si="22"/>
        <v>0</v>
      </c>
      <c r="AZL393" s="21">
        <f t="shared" si="22"/>
        <v>0</v>
      </c>
      <c r="AZM393" s="21">
        <f t="shared" si="22"/>
        <v>0</v>
      </c>
      <c r="AZN393" s="21">
        <f t="shared" si="22"/>
        <v>0</v>
      </c>
      <c r="AZO393" s="21">
        <f t="shared" si="22"/>
        <v>0</v>
      </c>
      <c r="AZP393" s="21">
        <f t="shared" si="22"/>
        <v>0</v>
      </c>
      <c r="AZQ393" s="21">
        <f t="shared" si="22"/>
        <v>0</v>
      </c>
      <c r="AZR393" s="21">
        <f t="shared" si="22"/>
        <v>0</v>
      </c>
      <c r="AZS393" s="21">
        <f t="shared" si="22"/>
        <v>0</v>
      </c>
      <c r="AZT393" s="21">
        <f t="shared" si="22"/>
        <v>0</v>
      </c>
      <c r="AZU393" s="21">
        <f t="shared" si="22"/>
        <v>0</v>
      </c>
      <c r="AZV393" s="21">
        <f t="shared" si="22"/>
        <v>0</v>
      </c>
      <c r="AZW393" s="21">
        <f t="shared" si="22"/>
        <v>0</v>
      </c>
      <c r="AZX393" s="21">
        <f t="shared" si="22"/>
        <v>0</v>
      </c>
      <c r="AZY393" s="21">
        <f t="shared" si="22"/>
        <v>0</v>
      </c>
      <c r="AZZ393" s="21">
        <f t="shared" si="22"/>
        <v>0</v>
      </c>
      <c r="BAA393" s="21">
        <f t="shared" si="22"/>
        <v>0</v>
      </c>
      <c r="BAB393" s="21">
        <f t="shared" si="22"/>
        <v>0</v>
      </c>
      <c r="BAC393" s="21">
        <f t="shared" si="22"/>
        <v>0</v>
      </c>
      <c r="BAD393" s="21">
        <f t="shared" si="22"/>
        <v>0</v>
      </c>
      <c r="BAE393" s="21">
        <f t="shared" si="22"/>
        <v>0</v>
      </c>
      <c r="BAF393" s="21">
        <f t="shared" si="22"/>
        <v>0</v>
      </c>
      <c r="BAG393" s="21">
        <f t="shared" si="22"/>
        <v>0</v>
      </c>
      <c r="BAH393" s="21">
        <f t="shared" si="22"/>
        <v>0</v>
      </c>
      <c r="BAI393" s="21">
        <f t="shared" si="22"/>
        <v>0</v>
      </c>
      <c r="BAJ393" s="21">
        <f t="shared" si="22"/>
        <v>0</v>
      </c>
      <c r="BAK393" s="21">
        <f t="shared" si="22"/>
        <v>0</v>
      </c>
      <c r="BAL393" s="21">
        <f t="shared" si="22"/>
        <v>0</v>
      </c>
      <c r="BAM393" s="21">
        <f t="shared" si="22"/>
        <v>0</v>
      </c>
      <c r="BAN393" s="21">
        <f t="shared" si="22"/>
        <v>0</v>
      </c>
      <c r="BAO393" s="21">
        <f t="shared" si="22"/>
        <v>0</v>
      </c>
      <c r="BAP393" s="21">
        <f t="shared" si="22"/>
        <v>0</v>
      </c>
      <c r="BAQ393" s="21">
        <f t="shared" si="22"/>
        <v>0</v>
      </c>
      <c r="BAR393" s="21">
        <f t="shared" si="22"/>
        <v>0</v>
      </c>
      <c r="BAS393" s="21">
        <f t="shared" si="22"/>
        <v>0</v>
      </c>
      <c r="BAT393" s="21">
        <f t="shared" si="22"/>
        <v>0</v>
      </c>
      <c r="BAU393" s="21">
        <f t="shared" si="22"/>
        <v>0</v>
      </c>
      <c r="BAV393" s="21">
        <f t="shared" si="22"/>
        <v>0</v>
      </c>
      <c r="BAW393" s="21">
        <f t="shared" si="22"/>
        <v>0</v>
      </c>
      <c r="BAX393" s="21">
        <f t="shared" si="22"/>
        <v>0</v>
      </c>
      <c r="BAY393" s="21">
        <f t="shared" si="22"/>
        <v>0</v>
      </c>
      <c r="BAZ393" s="21">
        <f t="shared" si="22"/>
        <v>0</v>
      </c>
      <c r="BBA393" s="21">
        <f t="shared" si="22"/>
        <v>0</v>
      </c>
      <c r="BBB393" s="21">
        <f t="shared" si="22"/>
        <v>0</v>
      </c>
      <c r="BBC393" s="21">
        <f t="shared" si="22"/>
        <v>0</v>
      </c>
      <c r="BBD393" s="21">
        <f t="shared" si="22"/>
        <v>0</v>
      </c>
      <c r="BBE393" s="21">
        <f t="shared" si="22"/>
        <v>0</v>
      </c>
      <c r="BBF393" s="21">
        <f t="shared" si="22"/>
        <v>0</v>
      </c>
      <c r="BBG393" s="21">
        <f t="shared" si="22"/>
        <v>0</v>
      </c>
      <c r="BBH393" s="21">
        <f t="shared" si="22"/>
        <v>0</v>
      </c>
      <c r="BBI393" s="21">
        <f t="shared" ref="BBI393:BDT393" si="23">SUM(BBI388:BBI392)</f>
        <v>0</v>
      </c>
      <c r="BBJ393" s="21">
        <f t="shared" si="23"/>
        <v>0</v>
      </c>
      <c r="BBK393" s="21">
        <f t="shared" si="23"/>
        <v>0</v>
      </c>
      <c r="BBL393" s="21">
        <f t="shared" si="23"/>
        <v>0</v>
      </c>
      <c r="BBM393" s="21">
        <f t="shared" si="23"/>
        <v>0</v>
      </c>
      <c r="BBN393" s="21">
        <f t="shared" si="23"/>
        <v>0</v>
      </c>
      <c r="BBO393" s="21">
        <f t="shared" si="23"/>
        <v>0</v>
      </c>
      <c r="BBP393" s="21">
        <f t="shared" si="23"/>
        <v>0</v>
      </c>
      <c r="BBQ393" s="21">
        <f t="shared" si="23"/>
        <v>0</v>
      </c>
      <c r="BBR393" s="21">
        <f t="shared" si="23"/>
        <v>0</v>
      </c>
      <c r="BBS393" s="21">
        <f t="shared" si="23"/>
        <v>0</v>
      </c>
      <c r="BBT393" s="21">
        <f t="shared" si="23"/>
        <v>0</v>
      </c>
      <c r="BBU393" s="21">
        <f t="shared" si="23"/>
        <v>0</v>
      </c>
      <c r="BBV393" s="21">
        <f t="shared" si="23"/>
        <v>0</v>
      </c>
      <c r="BBW393" s="21">
        <f t="shared" si="23"/>
        <v>0</v>
      </c>
      <c r="BBX393" s="21">
        <f t="shared" si="23"/>
        <v>0</v>
      </c>
      <c r="BBY393" s="21">
        <f t="shared" si="23"/>
        <v>0</v>
      </c>
      <c r="BBZ393" s="21">
        <f t="shared" si="23"/>
        <v>0</v>
      </c>
      <c r="BCA393" s="21">
        <f t="shared" si="23"/>
        <v>0</v>
      </c>
      <c r="BCB393" s="21">
        <f t="shared" si="23"/>
        <v>0</v>
      </c>
      <c r="BCC393" s="21">
        <f t="shared" si="23"/>
        <v>0</v>
      </c>
      <c r="BCD393" s="21">
        <f t="shared" si="23"/>
        <v>0</v>
      </c>
      <c r="BCE393" s="21">
        <f t="shared" si="23"/>
        <v>0</v>
      </c>
      <c r="BCF393" s="21">
        <f t="shared" si="23"/>
        <v>0</v>
      </c>
      <c r="BCG393" s="21">
        <f t="shared" si="23"/>
        <v>0</v>
      </c>
      <c r="BCH393" s="21">
        <f t="shared" si="23"/>
        <v>0</v>
      </c>
      <c r="BCI393" s="21">
        <f t="shared" si="23"/>
        <v>0</v>
      </c>
      <c r="BCJ393" s="21">
        <f t="shared" si="23"/>
        <v>0</v>
      </c>
      <c r="BCK393" s="21">
        <f t="shared" si="23"/>
        <v>0</v>
      </c>
      <c r="BCL393" s="21">
        <f t="shared" si="23"/>
        <v>0</v>
      </c>
      <c r="BCM393" s="21">
        <f t="shared" si="23"/>
        <v>0</v>
      </c>
      <c r="BCN393" s="21">
        <f t="shared" si="23"/>
        <v>0</v>
      </c>
      <c r="BCO393" s="21">
        <f t="shared" si="23"/>
        <v>0</v>
      </c>
      <c r="BCP393" s="21">
        <f t="shared" si="23"/>
        <v>0</v>
      </c>
      <c r="BCQ393" s="21">
        <f t="shared" si="23"/>
        <v>0</v>
      </c>
      <c r="BCR393" s="21">
        <f t="shared" si="23"/>
        <v>0</v>
      </c>
      <c r="BCS393" s="21">
        <f t="shared" si="23"/>
        <v>0</v>
      </c>
      <c r="BCT393" s="21">
        <f t="shared" si="23"/>
        <v>0</v>
      </c>
      <c r="BCU393" s="21">
        <f t="shared" si="23"/>
        <v>0</v>
      </c>
      <c r="BCV393" s="21">
        <f t="shared" si="23"/>
        <v>0</v>
      </c>
      <c r="BCW393" s="21">
        <f t="shared" si="23"/>
        <v>0</v>
      </c>
      <c r="BCX393" s="21">
        <f t="shared" si="23"/>
        <v>0</v>
      </c>
      <c r="BCY393" s="21">
        <f t="shared" si="23"/>
        <v>0</v>
      </c>
      <c r="BCZ393" s="21">
        <f t="shared" si="23"/>
        <v>0</v>
      </c>
      <c r="BDA393" s="21">
        <f t="shared" si="23"/>
        <v>0</v>
      </c>
      <c r="BDB393" s="21">
        <f t="shared" si="23"/>
        <v>0</v>
      </c>
      <c r="BDC393" s="21">
        <f t="shared" si="23"/>
        <v>0</v>
      </c>
      <c r="BDD393" s="21">
        <f t="shared" si="23"/>
        <v>0</v>
      </c>
      <c r="BDE393" s="21">
        <f t="shared" si="23"/>
        <v>0</v>
      </c>
      <c r="BDF393" s="21">
        <f t="shared" si="23"/>
        <v>0</v>
      </c>
      <c r="BDG393" s="21">
        <f t="shared" si="23"/>
        <v>0</v>
      </c>
      <c r="BDH393" s="21">
        <f t="shared" si="23"/>
        <v>0</v>
      </c>
      <c r="BDI393" s="21">
        <f t="shared" si="23"/>
        <v>0</v>
      </c>
      <c r="BDJ393" s="21">
        <f t="shared" si="23"/>
        <v>0</v>
      </c>
      <c r="BDK393" s="21">
        <f t="shared" si="23"/>
        <v>0</v>
      </c>
      <c r="BDL393" s="21">
        <f t="shared" si="23"/>
        <v>0</v>
      </c>
      <c r="BDM393" s="21">
        <f t="shared" si="23"/>
        <v>0</v>
      </c>
      <c r="BDN393" s="21">
        <f t="shared" si="23"/>
        <v>0</v>
      </c>
      <c r="BDO393" s="21">
        <f t="shared" si="23"/>
        <v>0</v>
      </c>
      <c r="BDP393" s="21">
        <f t="shared" si="23"/>
        <v>0</v>
      </c>
      <c r="BDQ393" s="21">
        <f t="shared" si="23"/>
        <v>0</v>
      </c>
      <c r="BDR393" s="21">
        <f t="shared" si="23"/>
        <v>0</v>
      </c>
      <c r="BDS393" s="21">
        <f t="shared" si="23"/>
        <v>0</v>
      </c>
      <c r="BDT393" s="21">
        <f t="shared" si="23"/>
        <v>0</v>
      </c>
      <c r="BDU393" s="21">
        <f t="shared" ref="BDU393:BGF393" si="24">SUM(BDU388:BDU392)</f>
        <v>0</v>
      </c>
      <c r="BDV393" s="21">
        <f t="shared" si="24"/>
        <v>0</v>
      </c>
      <c r="BDW393" s="21">
        <f t="shared" si="24"/>
        <v>0</v>
      </c>
      <c r="BDX393" s="21">
        <f t="shared" si="24"/>
        <v>0</v>
      </c>
      <c r="BDY393" s="21">
        <f t="shared" si="24"/>
        <v>0</v>
      </c>
      <c r="BDZ393" s="21">
        <f t="shared" si="24"/>
        <v>0</v>
      </c>
      <c r="BEA393" s="21">
        <f t="shared" si="24"/>
        <v>0</v>
      </c>
      <c r="BEB393" s="21">
        <f t="shared" si="24"/>
        <v>0</v>
      </c>
      <c r="BEC393" s="21">
        <f t="shared" si="24"/>
        <v>0</v>
      </c>
      <c r="BED393" s="21">
        <f t="shared" si="24"/>
        <v>0</v>
      </c>
      <c r="BEE393" s="21">
        <f t="shared" si="24"/>
        <v>0</v>
      </c>
      <c r="BEF393" s="21">
        <f t="shared" si="24"/>
        <v>0</v>
      </c>
      <c r="BEG393" s="21">
        <f t="shared" si="24"/>
        <v>0</v>
      </c>
      <c r="BEH393" s="21">
        <f t="shared" si="24"/>
        <v>0</v>
      </c>
      <c r="BEI393" s="21">
        <f t="shared" si="24"/>
        <v>0</v>
      </c>
      <c r="BEJ393" s="21">
        <f t="shared" si="24"/>
        <v>0</v>
      </c>
      <c r="BEK393" s="21">
        <f t="shared" si="24"/>
        <v>0</v>
      </c>
      <c r="BEL393" s="21">
        <f t="shared" si="24"/>
        <v>0</v>
      </c>
      <c r="BEM393" s="21">
        <f t="shared" si="24"/>
        <v>0</v>
      </c>
      <c r="BEN393" s="21">
        <f t="shared" si="24"/>
        <v>0</v>
      </c>
      <c r="BEO393" s="21">
        <f t="shared" si="24"/>
        <v>0</v>
      </c>
      <c r="BEP393" s="21">
        <f t="shared" si="24"/>
        <v>0</v>
      </c>
      <c r="BEQ393" s="21">
        <f t="shared" si="24"/>
        <v>0</v>
      </c>
      <c r="BER393" s="21">
        <f t="shared" si="24"/>
        <v>0</v>
      </c>
      <c r="BES393" s="21">
        <f t="shared" si="24"/>
        <v>0</v>
      </c>
      <c r="BET393" s="21">
        <f t="shared" si="24"/>
        <v>0</v>
      </c>
      <c r="BEU393" s="21">
        <f t="shared" si="24"/>
        <v>0</v>
      </c>
      <c r="BEV393" s="21">
        <f t="shared" si="24"/>
        <v>0</v>
      </c>
      <c r="BEW393" s="21">
        <f t="shared" si="24"/>
        <v>0</v>
      </c>
      <c r="BEX393" s="21">
        <f t="shared" si="24"/>
        <v>0</v>
      </c>
      <c r="BEY393" s="21">
        <f t="shared" si="24"/>
        <v>0</v>
      </c>
      <c r="BEZ393" s="21">
        <f t="shared" si="24"/>
        <v>0</v>
      </c>
      <c r="BFA393" s="21">
        <f t="shared" si="24"/>
        <v>0</v>
      </c>
      <c r="BFB393" s="21">
        <f t="shared" si="24"/>
        <v>0</v>
      </c>
      <c r="BFC393" s="21">
        <f t="shared" si="24"/>
        <v>0</v>
      </c>
      <c r="BFD393" s="21">
        <f t="shared" si="24"/>
        <v>0</v>
      </c>
      <c r="BFE393" s="21">
        <f t="shared" si="24"/>
        <v>0</v>
      </c>
      <c r="BFF393" s="21">
        <f t="shared" si="24"/>
        <v>0</v>
      </c>
      <c r="BFG393" s="21">
        <f t="shared" si="24"/>
        <v>0</v>
      </c>
      <c r="BFH393" s="21">
        <f t="shared" si="24"/>
        <v>0</v>
      </c>
      <c r="BFI393" s="21">
        <f t="shared" si="24"/>
        <v>0</v>
      </c>
      <c r="BFJ393" s="21">
        <f t="shared" si="24"/>
        <v>0</v>
      </c>
      <c r="BFK393" s="21">
        <f t="shared" si="24"/>
        <v>0</v>
      </c>
      <c r="BFL393" s="21">
        <f t="shared" si="24"/>
        <v>0</v>
      </c>
      <c r="BFM393" s="21">
        <f t="shared" si="24"/>
        <v>0</v>
      </c>
      <c r="BFN393" s="21">
        <f t="shared" si="24"/>
        <v>0</v>
      </c>
      <c r="BFO393" s="21">
        <f t="shared" si="24"/>
        <v>0</v>
      </c>
      <c r="BFP393" s="21">
        <f t="shared" si="24"/>
        <v>0</v>
      </c>
      <c r="BFQ393" s="21">
        <f t="shared" si="24"/>
        <v>0</v>
      </c>
      <c r="BFR393" s="21">
        <f t="shared" si="24"/>
        <v>0</v>
      </c>
      <c r="BFS393" s="21">
        <f t="shared" si="24"/>
        <v>0</v>
      </c>
      <c r="BFT393" s="21">
        <f t="shared" si="24"/>
        <v>0</v>
      </c>
      <c r="BFU393" s="21">
        <f t="shared" si="24"/>
        <v>0</v>
      </c>
      <c r="BFV393" s="21">
        <f t="shared" si="24"/>
        <v>0</v>
      </c>
      <c r="BFW393" s="21">
        <f t="shared" si="24"/>
        <v>0</v>
      </c>
      <c r="BFX393" s="21">
        <f t="shared" si="24"/>
        <v>0</v>
      </c>
      <c r="BFY393" s="21">
        <f t="shared" si="24"/>
        <v>0</v>
      </c>
      <c r="BFZ393" s="21">
        <f t="shared" si="24"/>
        <v>0</v>
      </c>
      <c r="BGA393" s="21">
        <f t="shared" si="24"/>
        <v>0</v>
      </c>
      <c r="BGB393" s="21">
        <f t="shared" si="24"/>
        <v>0</v>
      </c>
      <c r="BGC393" s="21">
        <f t="shared" si="24"/>
        <v>0</v>
      </c>
      <c r="BGD393" s="21">
        <f t="shared" si="24"/>
        <v>0</v>
      </c>
      <c r="BGE393" s="21">
        <f t="shared" si="24"/>
        <v>0</v>
      </c>
      <c r="BGF393" s="21">
        <f t="shared" si="24"/>
        <v>0</v>
      </c>
      <c r="BGG393" s="21">
        <f t="shared" ref="BGG393:BIR393" si="25">SUM(BGG388:BGG392)</f>
        <v>0</v>
      </c>
      <c r="BGH393" s="21">
        <f t="shared" si="25"/>
        <v>0</v>
      </c>
      <c r="BGI393" s="21">
        <f t="shared" si="25"/>
        <v>0</v>
      </c>
      <c r="BGJ393" s="21">
        <f t="shared" si="25"/>
        <v>0</v>
      </c>
      <c r="BGK393" s="21">
        <f t="shared" si="25"/>
        <v>0</v>
      </c>
      <c r="BGL393" s="21">
        <f t="shared" si="25"/>
        <v>0</v>
      </c>
      <c r="BGM393" s="21">
        <f t="shared" si="25"/>
        <v>0</v>
      </c>
      <c r="BGN393" s="21">
        <f t="shared" si="25"/>
        <v>0</v>
      </c>
      <c r="BGO393" s="21">
        <f t="shared" si="25"/>
        <v>0</v>
      </c>
      <c r="BGP393" s="21">
        <f t="shared" si="25"/>
        <v>0</v>
      </c>
      <c r="BGQ393" s="21">
        <f t="shared" si="25"/>
        <v>0</v>
      </c>
      <c r="BGR393" s="21">
        <f t="shared" si="25"/>
        <v>0</v>
      </c>
      <c r="BGS393" s="21">
        <f t="shared" si="25"/>
        <v>0</v>
      </c>
      <c r="BGT393" s="21">
        <f t="shared" si="25"/>
        <v>0</v>
      </c>
      <c r="BGU393" s="21">
        <f t="shared" si="25"/>
        <v>0</v>
      </c>
      <c r="BGV393" s="21">
        <f t="shared" si="25"/>
        <v>0</v>
      </c>
      <c r="BGW393" s="21">
        <f t="shared" si="25"/>
        <v>0</v>
      </c>
      <c r="BGX393" s="21">
        <f t="shared" si="25"/>
        <v>0</v>
      </c>
      <c r="BGY393" s="21">
        <f t="shared" si="25"/>
        <v>0</v>
      </c>
      <c r="BGZ393" s="21">
        <f t="shared" si="25"/>
        <v>0</v>
      </c>
      <c r="BHA393" s="21">
        <f t="shared" si="25"/>
        <v>0</v>
      </c>
      <c r="BHB393" s="21">
        <f t="shared" si="25"/>
        <v>0</v>
      </c>
      <c r="BHC393" s="21">
        <f t="shared" si="25"/>
        <v>0</v>
      </c>
      <c r="BHD393" s="21">
        <f t="shared" si="25"/>
        <v>0</v>
      </c>
      <c r="BHE393" s="21">
        <f t="shared" si="25"/>
        <v>0</v>
      </c>
      <c r="BHF393" s="21">
        <f t="shared" si="25"/>
        <v>0</v>
      </c>
      <c r="BHG393" s="21">
        <f t="shared" si="25"/>
        <v>0</v>
      </c>
      <c r="BHH393" s="21">
        <f t="shared" si="25"/>
        <v>0</v>
      </c>
      <c r="BHI393" s="21">
        <f t="shared" si="25"/>
        <v>0</v>
      </c>
      <c r="BHJ393" s="21">
        <f t="shared" si="25"/>
        <v>0</v>
      </c>
      <c r="BHK393" s="21">
        <f t="shared" si="25"/>
        <v>0</v>
      </c>
      <c r="BHL393" s="21">
        <f t="shared" si="25"/>
        <v>0</v>
      </c>
      <c r="BHM393" s="21">
        <f t="shared" si="25"/>
        <v>0</v>
      </c>
      <c r="BHN393" s="21">
        <f t="shared" si="25"/>
        <v>0</v>
      </c>
      <c r="BHO393" s="21">
        <f t="shared" si="25"/>
        <v>0</v>
      </c>
      <c r="BHP393" s="21">
        <f t="shared" si="25"/>
        <v>0</v>
      </c>
      <c r="BHQ393" s="21">
        <f t="shared" si="25"/>
        <v>0</v>
      </c>
      <c r="BHR393" s="21">
        <f t="shared" si="25"/>
        <v>0</v>
      </c>
      <c r="BHS393" s="21">
        <f t="shared" si="25"/>
        <v>0</v>
      </c>
      <c r="BHT393" s="21">
        <f t="shared" si="25"/>
        <v>0</v>
      </c>
      <c r="BHU393" s="21">
        <f t="shared" si="25"/>
        <v>0</v>
      </c>
      <c r="BHV393" s="21">
        <f t="shared" si="25"/>
        <v>0</v>
      </c>
      <c r="BHW393" s="21">
        <f t="shared" si="25"/>
        <v>0</v>
      </c>
      <c r="BHX393" s="21">
        <f t="shared" si="25"/>
        <v>0</v>
      </c>
      <c r="BHY393" s="21">
        <f t="shared" si="25"/>
        <v>0</v>
      </c>
      <c r="BHZ393" s="21">
        <f t="shared" si="25"/>
        <v>0</v>
      </c>
      <c r="BIA393" s="21">
        <f t="shared" si="25"/>
        <v>0</v>
      </c>
      <c r="BIB393" s="21">
        <f t="shared" si="25"/>
        <v>0</v>
      </c>
      <c r="BIC393" s="21">
        <f t="shared" si="25"/>
        <v>0</v>
      </c>
      <c r="BID393" s="21">
        <f t="shared" si="25"/>
        <v>0</v>
      </c>
      <c r="BIE393" s="21">
        <f t="shared" si="25"/>
        <v>0</v>
      </c>
      <c r="BIF393" s="21">
        <f t="shared" si="25"/>
        <v>0</v>
      </c>
      <c r="BIG393" s="21">
        <f t="shared" si="25"/>
        <v>0</v>
      </c>
      <c r="BIH393" s="21">
        <f t="shared" si="25"/>
        <v>0</v>
      </c>
      <c r="BII393" s="21">
        <f t="shared" si="25"/>
        <v>0</v>
      </c>
      <c r="BIJ393" s="21">
        <f t="shared" si="25"/>
        <v>0</v>
      </c>
      <c r="BIK393" s="21">
        <f t="shared" si="25"/>
        <v>0</v>
      </c>
      <c r="BIL393" s="21">
        <f t="shared" si="25"/>
        <v>0</v>
      </c>
      <c r="BIM393" s="21">
        <f t="shared" si="25"/>
        <v>0</v>
      </c>
      <c r="BIN393" s="21">
        <f t="shared" si="25"/>
        <v>0</v>
      </c>
      <c r="BIO393" s="21">
        <f t="shared" si="25"/>
        <v>0</v>
      </c>
      <c r="BIP393" s="21">
        <f t="shared" si="25"/>
        <v>0</v>
      </c>
      <c r="BIQ393" s="21">
        <f t="shared" si="25"/>
        <v>0</v>
      </c>
      <c r="BIR393" s="21">
        <f t="shared" si="25"/>
        <v>0</v>
      </c>
      <c r="BIS393" s="21">
        <f t="shared" ref="BIS393:BLD393" si="26">SUM(BIS388:BIS392)</f>
        <v>0</v>
      </c>
      <c r="BIT393" s="21">
        <f t="shared" si="26"/>
        <v>0</v>
      </c>
      <c r="BIU393" s="21">
        <f t="shared" si="26"/>
        <v>0</v>
      </c>
      <c r="BIV393" s="21">
        <f t="shared" si="26"/>
        <v>0</v>
      </c>
      <c r="BIW393" s="21">
        <f t="shared" si="26"/>
        <v>0</v>
      </c>
      <c r="BIX393" s="21">
        <f t="shared" si="26"/>
        <v>0</v>
      </c>
      <c r="BIY393" s="21">
        <f t="shared" si="26"/>
        <v>0</v>
      </c>
      <c r="BIZ393" s="21">
        <f t="shared" si="26"/>
        <v>0</v>
      </c>
      <c r="BJA393" s="21">
        <f t="shared" si="26"/>
        <v>0</v>
      </c>
      <c r="BJB393" s="21">
        <f t="shared" si="26"/>
        <v>0</v>
      </c>
      <c r="BJC393" s="21">
        <f t="shared" si="26"/>
        <v>0</v>
      </c>
      <c r="BJD393" s="21">
        <f t="shared" si="26"/>
        <v>0</v>
      </c>
      <c r="BJE393" s="21">
        <f t="shared" si="26"/>
        <v>0</v>
      </c>
      <c r="BJF393" s="21">
        <f t="shared" si="26"/>
        <v>0</v>
      </c>
      <c r="BJG393" s="21">
        <f t="shared" si="26"/>
        <v>0</v>
      </c>
      <c r="BJH393" s="21">
        <f t="shared" si="26"/>
        <v>0</v>
      </c>
      <c r="BJI393" s="21">
        <f t="shared" si="26"/>
        <v>0</v>
      </c>
      <c r="BJJ393" s="21">
        <f t="shared" si="26"/>
        <v>0</v>
      </c>
      <c r="BJK393" s="21">
        <f t="shared" si="26"/>
        <v>0</v>
      </c>
      <c r="BJL393" s="21">
        <f t="shared" si="26"/>
        <v>0</v>
      </c>
      <c r="BJM393" s="21">
        <f t="shared" si="26"/>
        <v>0</v>
      </c>
      <c r="BJN393" s="21">
        <f t="shared" si="26"/>
        <v>0</v>
      </c>
      <c r="BJO393" s="21">
        <f t="shared" si="26"/>
        <v>0</v>
      </c>
      <c r="BJP393" s="21">
        <f t="shared" si="26"/>
        <v>0</v>
      </c>
      <c r="BJQ393" s="21">
        <f t="shared" si="26"/>
        <v>0</v>
      </c>
      <c r="BJR393" s="21">
        <f t="shared" si="26"/>
        <v>0</v>
      </c>
      <c r="BJS393" s="21">
        <f t="shared" si="26"/>
        <v>0</v>
      </c>
      <c r="BJT393" s="21">
        <f t="shared" si="26"/>
        <v>0</v>
      </c>
      <c r="BJU393" s="21">
        <f t="shared" si="26"/>
        <v>0</v>
      </c>
      <c r="BJV393" s="21">
        <f t="shared" si="26"/>
        <v>0</v>
      </c>
      <c r="BJW393" s="21">
        <f t="shared" si="26"/>
        <v>0</v>
      </c>
      <c r="BJX393" s="21">
        <f t="shared" si="26"/>
        <v>0</v>
      </c>
      <c r="BJY393" s="21">
        <f t="shared" si="26"/>
        <v>0</v>
      </c>
      <c r="BJZ393" s="21">
        <f t="shared" si="26"/>
        <v>0</v>
      </c>
      <c r="BKA393" s="21">
        <f t="shared" si="26"/>
        <v>0</v>
      </c>
      <c r="BKB393" s="21">
        <f t="shared" si="26"/>
        <v>0</v>
      </c>
      <c r="BKC393" s="21">
        <f t="shared" si="26"/>
        <v>0</v>
      </c>
      <c r="BKD393" s="21">
        <f t="shared" si="26"/>
        <v>0</v>
      </c>
      <c r="BKE393" s="21">
        <f t="shared" si="26"/>
        <v>0</v>
      </c>
      <c r="BKF393" s="21">
        <f t="shared" si="26"/>
        <v>0</v>
      </c>
      <c r="BKG393" s="21">
        <f t="shared" si="26"/>
        <v>0</v>
      </c>
      <c r="BKH393" s="21">
        <f t="shared" si="26"/>
        <v>0</v>
      </c>
      <c r="BKI393" s="21">
        <f t="shared" si="26"/>
        <v>0</v>
      </c>
      <c r="BKJ393" s="21">
        <f t="shared" si="26"/>
        <v>0</v>
      </c>
      <c r="BKK393" s="21">
        <f t="shared" si="26"/>
        <v>0</v>
      </c>
      <c r="BKL393" s="21">
        <f t="shared" si="26"/>
        <v>0</v>
      </c>
      <c r="BKM393" s="21">
        <f t="shared" si="26"/>
        <v>0</v>
      </c>
      <c r="BKN393" s="21">
        <f t="shared" si="26"/>
        <v>0</v>
      </c>
      <c r="BKO393" s="21">
        <f t="shared" si="26"/>
        <v>0</v>
      </c>
      <c r="BKP393" s="21">
        <f t="shared" si="26"/>
        <v>0</v>
      </c>
      <c r="BKQ393" s="21">
        <f t="shared" si="26"/>
        <v>0</v>
      </c>
      <c r="BKR393" s="21">
        <f t="shared" si="26"/>
        <v>0</v>
      </c>
      <c r="BKS393" s="21">
        <f t="shared" si="26"/>
        <v>0</v>
      </c>
      <c r="BKT393" s="21">
        <f t="shared" si="26"/>
        <v>0</v>
      </c>
      <c r="BKU393" s="21">
        <f t="shared" si="26"/>
        <v>0</v>
      </c>
      <c r="BKV393" s="21">
        <f t="shared" si="26"/>
        <v>0</v>
      </c>
      <c r="BKW393" s="21">
        <f t="shared" si="26"/>
        <v>0</v>
      </c>
      <c r="BKX393" s="21">
        <f t="shared" si="26"/>
        <v>0</v>
      </c>
      <c r="BKY393" s="21">
        <f t="shared" si="26"/>
        <v>0</v>
      </c>
      <c r="BKZ393" s="21">
        <f t="shared" si="26"/>
        <v>0</v>
      </c>
      <c r="BLA393" s="21">
        <f t="shared" si="26"/>
        <v>0</v>
      </c>
      <c r="BLB393" s="21">
        <f t="shared" si="26"/>
        <v>0</v>
      </c>
      <c r="BLC393" s="21">
        <f t="shared" si="26"/>
        <v>0</v>
      </c>
      <c r="BLD393" s="21">
        <f t="shared" si="26"/>
        <v>0</v>
      </c>
      <c r="BLE393" s="21">
        <f t="shared" ref="BLE393:BNP393" si="27">SUM(BLE388:BLE392)</f>
        <v>0</v>
      </c>
      <c r="BLF393" s="21">
        <f t="shared" si="27"/>
        <v>0</v>
      </c>
      <c r="BLG393" s="21">
        <f t="shared" si="27"/>
        <v>0</v>
      </c>
      <c r="BLH393" s="21">
        <f t="shared" si="27"/>
        <v>0</v>
      </c>
      <c r="BLI393" s="21">
        <f t="shared" si="27"/>
        <v>0</v>
      </c>
      <c r="BLJ393" s="21">
        <f t="shared" si="27"/>
        <v>0</v>
      </c>
      <c r="BLK393" s="21">
        <f t="shared" si="27"/>
        <v>0</v>
      </c>
      <c r="BLL393" s="21">
        <f t="shared" si="27"/>
        <v>0</v>
      </c>
      <c r="BLM393" s="21">
        <f t="shared" si="27"/>
        <v>0</v>
      </c>
      <c r="BLN393" s="21">
        <f t="shared" si="27"/>
        <v>0</v>
      </c>
      <c r="BLO393" s="21">
        <f t="shared" si="27"/>
        <v>0</v>
      </c>
      <c r="BLP393" s="21">
        <f t="shared" si="27"/>
        <v>0</v>
      </c>
      <c r="BLQ393" s="21">
        <f t="shared" si="27"/>
        <v>0</v>
      </c>
      <c r="BLR393" s="21">
        <f t="shared" si="27"/>
        <v>0</v>
      </c>
      <c r="BLS393" s="21">
        <f t="shared" si="27"/>
        <v>0</v>
      </c>
      <c r="BLT393" s="21">
        <f t="shared" si="27"/>
        <v>0</v>
      </c>
      <c r="BLU393" s="21">
        <f t="shared" si="27"/>
        <v>0</v>
      </c>
      <c r="BLV393" s="21">
        <f t="shared" si="27"/>
        <v>0</v>
      </c>
      <c r="BLW393" s="21">
        <f t="shared" si="27"/>
        <v>0</v>
      </c>
      <c r="BLX393" s="21">
        <f t="shared" si="27"/>
        <v>0</v>
      </c>
      <c r="BLY393" s="21">
        <f t="shared" si="27"/>
        <v>0</v>
      </c>
      <c r="BLZ393" s="21">
        <f t="shared" si="27"/>
        <v>0</v>
      </c>
      <c r="BMA393" s="21">
        <f t="shared" si="27"/>
        <v>0</v>
      </c>
      <c r="BMB393" s="21">
        <f t="shared" si="27"/>
        <v>0</v>
      </c>
      <c r="BMC393" s="21">
        <f t="shared" si="27"/>
        <v>0</v>
      </c>
      <c r="BMD393" s="21">
        <f t="shared" si="27"/>
        <v>0</v>
      </c>
      <c r="BME393" s="21">
        <f t="shared" si="27"/>
        <v>0</v>
      </c>
      <c r="BMF393" s="21">
        <f t="shared" si="27"/>
        <v>0</v>
      </c>
      <c r="BMG393" s="21">
        <f t="shared" si="27"/>
        <v>0</v>
      </c>
      <c r="BMH393" s="21">
        <f t="shared" si="27"/>
        <v>0</v>
      </c>
      <c r="BMI393" s="21">
        <f t="shared" si="27"/>
        <v>0</v>
      </c>
      <c r="BMJ393" s="21">
        <f t="shared" si="27"/>
        <v>0</v>
      </c>
      <c r="BMK393" s="21">
        <f t="shared" si="27"/>
        <v>0</v>
      </c>
      <c r="BML393" s="21">
        <f t="shared" si="27"/>
        <v>0</v>
      </c>
      <c r="BMM393" s="21">
        <f t="shared" si="27"/>
        <v>0</v>
      </c>
      <c r="BMN393" s="21">
        <f t="shared" si="27"/>
        <v>0</v>
      </c>
      <c r="BMO393" s="21">
        <f t="shared" si="27"/>
        <v>0</v>
      </c>
      <c r="BMP393" s="21">
        <f t="shared" si="27"/>
        <v>0</v>
      </c>
      <c r="BMQ393" s="21">
        <f t="shared" si="27"/>
        <v>0</v>
      </c>
      <c r="BMR393" s="21">
        <f t="shared" si="27"/>
        <v>0</v>
      </c>
      <c r="BMS393" s="21">
        <f t="shared" si="27"/>
        <v>0</v>
      </c>
      <c r="BMT393" s="21">
        <f t="shared" si="27"/>
        <v>0</v>
      </c>
      <c r="BMU393" s="21">
        <f t="shared" si="27"/>
        <v>0</v>
      </c>
      <c r="BMV393" s="21">
        <f t="shared" si="27"/>
        <v>0</v>
      </c>
      <c r="BMW393" s="21">
        <f t="shared" si="27"/>
        <v>0</v>
      </c>
      <c r="BMX393" s="21">
        <f t="shared" si="27"/>
        <v>0</v>
      </c>
      <c r="BMY393" s="21">
        <f t="shared" si="27"/>
        <v>0</v>
      </c>
      <c r="BMZ393" s="21">
        <f t="shared" si="27"/>
        <v>0</v>
      </c>
      <c r="BNA393" s="21">
        <f t="shared" si="27"/>
        <v>0</v>
      </c>
      <c r="BNB393" s="21">
        <f t="shared" si="27"/>
        <v>0</v>
      </c>
      <c r="BNC393" s="21">
        <f t="shared" si="27"/>
        <v>0</v>
      </c>
      <c r="BND393" s="21">
        <f t="shared" si="27"/>
        <v>0</v>
      </c>
      <c r="BNE393" s="21">
        <f t="shared" si="27"/>
        <v>0</v>
      </c>
      <c r="BNF393" s="21">
        <f t="shared" si="27"/>
        <v>0</v>
      </c>
      <c r="BNG393" s="21">
        <f t="shared" si="27"/>
        <v>0</v>
      </c>
      <c r="BNH393" s="21">
        <f t="shared" si="27"/>
        <v>0</v>
      </c>
      <c r="BNI393" s="21">
        <f t="shared" si="27"/>
        <v>0</v>
      </c>
      <c r="BNJ393" s="21">
        <f t="shared" si="27"/>
        <v>0</v>
      </c>
      <c r="BNK393" s="21">
        <f t="shared" si="27"/>
        <v>0</v>
      </c>
      <c r="BNL393" s="21">
        <f t="shared" si="27"/>
        <v>0</v>
      </c>
      <c r="BNM393" s="21">
        <f t="shared" si="27"/>
        <v>0</v>
      </c>
      <c r="BNN393" s="21">
        <f t="shared" si="27"/>
        <v>0</v>
      </c>
      <c r="BNO393" s="21">
        <f t="shared" si="27"/>
        <v>0</v>
      </c>
      <c r="BNP393" s="21">
        <f t="shared" si="27"/>
        <v>0</v>
      </c>
      <c r="BNQ393" s="21">
        <f t="shared" ref="BNQ393:BQB393" si="28">SUM(BNQ388:BNQ392)</f>
        <v>0</v>
      </c>
      <c r="BNR393" s="21">
        <f t="shared" si="28"/>
        <v>0</v>
      </c>
      <c r="BNS393" s="21">
        <f t="shared" si="28"/>
        <v>0</v>
      </c>
      <c r="BNT393" s="21">
        <f t="shared" si="28"/>
        <v>0</v>
      </c>
      <c r="BNU393" s="21">
        <f t="shared" si="28"/>
        <v>0</v>
      </c>
      <c r="BNV393" s="21">
        <f t="shared" si="28"/>
        <v>0</v>
      </c>
      <c r="BNW393" s="21">
        <f t="shared" si="28"/>
        <v>0</v>
      </c>
      <c r="BNX393" s="21">
        <f t="shared" si="28"/>
        <v>0</v>
      </c>
      <c r="BNY393" s="21">
        <f t="shared" si="28"/>
        <v>0</v>
      </c>
      <c r="BNZ393" s="21">
        <f t="shared" si="28"/>
        <v>0</v>
      </c>
      <c r="BOA393" s="21">
        <f t="shared" si="28"/>
        <v>0</v>
      </c>
      <c r="BOB393" s="21">
        <f t="shared" si="28"/>
        <v>0</v>
      </c>
      <c r="BOC393" s="21">
        <f t="shared" si="28"/>
        <v>0</v>
      </c>
      <c r="BOD393" s="21">
        <f t="shared" si="28"/>
        <v>0</v>
      </c>
      <c r="BOE393" s="21">
        <f t="shared" si="28"/>
        <v>0</v>
      </c>
      <c r="BOF393" s="21">
        <f t="shared" si="28"/>
        <v>0</v>
      </c>
      <c r="BOG393" s="21">
        <f t="shared" si="28"/>
        <v>0</v>
      </c>
      <c r="BOH393" s="21">
        <f t="shared" si="28"/>
        <v>0</v>
      </c>
      <c r="BOI393" s="21">
        <f t="shared" si="28"/>
        <v>0</v>
      </c>
      <c r="BOJ393" s="21">
        <f t="shared" si="28"/>
        <v>0</v>
      </c>
      <c r="BOK393" s="21">
        <f t="shared" si="28"/>
        <v>0</v>
      </c>
      <c r="BOL393" s="21">
        <f t="shared" si="28"/>
        <v>0</v>
      </c>
      <c r="BOM393" s="21">
        <f t="shared" si="28"/>
        <v>0</v>
      </c>
      <c r="BON393" s="21">
        <f t="shared" si="28"/>
        <v>0</v>
      </c>
      <c r="BOO393" s="21">
        <f t="shared" si="28"/>
        <v>0</v>
      </c>
      <c r="BOP393" s="21">
        <f t="shared" si="28"/>
        <v>0</v>
      </c>
      <c r="BOQ393" s="21">
        <f t="shared" si="28"/>
        <v>0</v>
      </c>
      <c r="BOR393" s="21">
        <f t="shared" si="28"/>
        <v>0</v>
      </c>
      <c r="BOS393" s="21">
        <f t="shared" si="28"/>
        <v>0</v>
      </c>
      <c r="BOT393" s="21">
        <f t="shared" si="28"/>
        <v>0</v>
      </c>
      <c r="BOU393" s="21">
        <f t="shared" si="28"/>
        <v>0</v>
      </c>
      <c r="BOV393" s="21">
        <f t="shared" si="28"/>
        <v>0</v>
      </c>
      <c r="BOW393" s="21">
        <f t="shared" si="28"/>
        <v>0</v>
      </c>
      <c r="BOX393" s="21">
        <f t="shared" si="28"/>
        <v>0</v>
      </c>
      <c r="BOY393" s="21">
        <f t="shared" si="28"/>
        <v>0</v>
      </c>
      <c r="BOZ393" s="21">
        <f t="shared" si="28"/>
        <v>0</v>
      </c>
      <c r="BPA393" s="21">
        <f t="shared" si="28"/>
        <v>0</v>
      </c>
      <c r="BPB393" s="21">
        <f t="shared" si="28"/>
        <v>0</v>
      </c>
      <c r="BPC393" s="21">
        <f t="shared" si="28"/>
        <v>0</v>
      </c>
      <c r="BPD393" s="21">
        <f t="shared" si="28"/>
        <v>0</v>
      </c>
      <c r="BPE393" s="21">
        <f t="shared" si="28"/>
        <v>0</v>
      </c>
      <c r="BPF393" s="21">
        <f t="shared" si="28"/>
        <v>0</v>
      </c>
      <c r="BPG393" s="21">
        <f t="shared" si="28"/>
        <v>0</v>
      </c>
      <c r="BPH393" s="21">
        <f t="shared" si="28"/>
        <v>0</v>
      </c>
      <c r="BPI393" s="21">
        <f t="shared" si="28"/>
        <v>0</v>
      </c>
      <c r="BPJ393" s="21">
        <f t="shared" si="28"/>
        <v>0</v>
      </c>
      <c r="BPK393" s="21">
        <f t="shared" si="28"/>
        <v>0</v>
      </c>
      <c r="BPL393" s="21">
        <f t="shared" si="28"/>
        <v>0</v>
      </c>
      <c r="BPM393" s="21">
        <f t="shared" si="28"/>
        <v>0</v>
      </c>
      <c r="BPN393" s="21">
        <f t="shared" si="28"/>
        <v>0</v>
      </c>
      <c r="BPO393" s="21">
        <f t="shared" si="28"/>
        <v>0</v>
      </c>
      <c r="BPP393" s="21">
        <f t="shared" si="28"/>
        <v>0</v>
      </c>
      <c r="BPQ393" s="21">
        <f t="shared" si="28"/>
        <v>0</v>
      </c>
      <c r="BPR393" s="21">
        <f t="shared" si="28"/>
        <v>0</v>
      </c>
      <c r="BPS393" s="21">
        <f t="shared" si="28"/>
        <v>0</v>
      </c>
      <c r="BPT393" s="21">
        <f t="shared" si="28"/>
        <v>0</v>
      </c>
      <c r="BPU393" s="21">
        <f t="shared" si="28"/>
        <v>0</v>
      </c>
      <c r="BPV393" s="21">
        <f t="shared" si="28"/>
        <v>0</v>
      </c>
      <c r="BPW393" s="21">
        <f t="shared" si="28"/>
        <v>0</v>
      </c>
      <c r="BPX393" s="21">
        <f t="shared" si="28"/>
        <v>0</v>
      </c>
      <c r="BPY393" s="21">
        <f t="shared" si="28"/>
        <v>0</v>
      </c>
      <c r="BPZ393" s="21">
        <f t="shared" si="28"/>
        <v>0</v>
      </c>
      <c r="BQA393" s="21">
        <f t="shared" si="28"/>
        <v>0</v>
      </c>
      <c r="BQB393" s="21">
        <f t="shared" si="28"/>
        <v>0</v>
      </c>
      <c r="BQC393" s="21">
        <f t="shared" ref="BQC393:BSN393" si="29">SUM(BQC388:BQC392)</f>
        <v>0</v>
      </c>
      <c r="BQD393" s="21">
        <f t="shared" si="29"/>
        <v>0</v>
      </c>
      <c r="BQE393" s="21">
        <f t="shared" si="29"/>
        <v>0</v>
      </c>
      <c r="BQF393" s="21">
        <f t="shared" si="29"/>
        <v>0</v>
      </c>
      <c r="BQG393" s="21">
        <f t="shared" si="29"/>
        <v>0</v>
      </c>
      <c r="BQH393" s="21">
        <f t="shared" si="29"/>
        <v>0</v>
      </c>
      <c r="BQI393" s="21">
        <f t="shared" si="29"/>
        <v>0</v>
      </c>
      <c r="BQJ393" s="21">
        <f t="shared" si="29"/>
        <v>0</v>
      </c>
      <c r="BQK393" s="21">
        <f t="shared" si="29"/>
        <v>0</v>
      </c>
      <c r="BQL393" s="21">
        <f t="shared" si="29"/>
        <v>0</v>
      </c>
      <c r="BQM393" s="21">
        <f t="shared" si="29"/>
        <v>0</v>
      </c>
      <c r="BQN393" s="21">
        <f t="shared" si="29"/>
        <v>0</v>
      </c>
      <c r="BQO393" s="21">
        <f t="shared" si="29"/>
        <v>0</v>
      </c>
      <c r="BQP393" s="21">
        <f t="shared" si="29"/>
        <v>0</v>
      </c>
      <c r="BQQ393" s="21">
        <f t="shared" si="29"/>
        <v>0</v>
      </c>
      <c r="BQR393" s="21">
        <f t="shared" si="29"/>
        <v>0</v>
      </c>
      <c r="BQS393" s="21">
        <f t="shared" si="29"/>
        <v>0</v>
      </c>
      <c r="BQT393" s="21">
        <f t="shared" si="29"/>
        <v>0</v>
      </c>
      <c r="BQU393" s="21">
        <f t="shared" si="29"/>
        <v>0</v>
      </c>
      <c r="BQV393" s="21">
        <f t="shared" si="29"/>
        <v>0</v>
      </c>
      <c r="BQW393" s="21">
        <f t="shared" si="29"/>
        <v>0</v>
      </c>
      <c r="BQX393" s="21">
        <f t="shared" si="29"/>
        <v>0</v>
      </c>
      <c r="BQY393" s="21">
        <f t="shared" si="29"/>
        <v>0</v>
      </c>
      <c r="BQZ393" s="21">
        <f t="shared" si="29"/>
        <v>0</v>
      </c>
      <c r="BRA393" s="21">
        <f t="shared" si="29"/>
        <v>0</v>
      </c>
      <c r="BRB393" s="21">
        <f t="shared" si="29"/>
        <v>0</v>
      </c>
      <c r="BRC393" s="21">
        <f t="shared" si="29"/>
        <v>0</v>
      </c>
      <c r="BRD393" s="21">
        <f t="shared" si="29"/>
        <v>0</v>
      </c>
      <c r="BRE393" s="21">
        <f t="shared" si="29"/>
        <v>0</v>
      </c>
      <c r="BRF393" s="21">
        <f t="shared" si="29"/>
        <v>0</v>
      </c>
      <c r="BRG393" s="21">
        <f t="shared" si="29"/>
        <v>0</v>
      </c>
      <c r="BRH393" s="21">
        <f t="shared" si="29"/>
        <v>0</v>
      </c>
      <c r="BRI393" s="21">
        <f t="shared" si="29"/>
        <v>0</v>
      </c>
      <c r="BRJ393" s="21">
        <f t="shared" si="29"/>
        <v>0</v>
      </c>
      <c r="BRK393" s="21">
        <f t="shared" si="29"/>
        <v>0</v>
      </c>
      <c r="BRL393" s="21">
        <f t="shared" si="29"/>
        <v>0</v>
      </c>
      <c r="BRM393" s="21">
        <f t="shared" si="29"/>
        <v>0</v>
      </c>
      <c r="BRN393" s="21">
        <f t="shared" si="29"/>
        <v>0</v>
      </c>
      <c r="BRO393" s="21">
        <f t="shared" si="29"/>
        <v>0</v>
      </c>
      <c r="BRP393" s="21">
        <f t="shared" si="29"/>
        <v>0</v>
      </c>
      <c r="BRQ393" s="21">
        <f t="shared" si="29"/>
        <v>0</v>
      </c>
      <c r="BRR393" s="21">
        <f t="shared" si="29"/>
        <v>0</v>
      </c>
      <c r="BRS393" s="21">
        <f t="shared" si="29"/>
        <v>0</v>
      </c>
      <c r="BRT393" s="21">
        <f t="shared" si="29"/>
        <v>0</v>
      </c>
      <c r="BRU393" s="21">
        <f t="shared" si="29"/>
        <v>0</v>
      </c>
      <c r="BRV393" s="21">
        <f t="shared" si="29"/>
        <v>0</v>
      </c>
      <c r="BRW393" s="21">
        <f t="shared" si="29"/>
        <v>0</v>
      </c>
      <c r="BRX393" s="21">
        <f t="shared" si="29"/>
        <v>0</v>
      </c>
      <c r="BRY393" s="21">
        <f t="shared" si="29"/>
        <v>0</v>
      </c>
      <c r="BRZ393" s="21">
        <f t="shared" si="29"/>
        <v>0</v>
      </c>
      <c r="BSA393" s="21">
        <f t="shared" si="29"/>
        <v>0</v>
      </c>
      <c r="BSB393" s="21">
        <f t="shared" si="29"/>
        <v>0</v>
      </c>
      <c r="BSC393" s="21">
        <f t="shared" si="29"/>
        <v>0</v>
      </c>
      <c r="BSD393" s="21">
        <f t="shared" si="29"/>
        <v>0</v>
      </c>
      <c r="BSE393" s="21">
        <f t="shared" si="29"/>
        <v>0</v>
      </c>
      <c r="BSF393" s="21">
        <f t="shared" si="29"/>
        <v>0</v>
      </c>
      <c r="BSG393" s="21">
        <f t="shared" si="29"/>
        <v>0</v>
      </c>
      <c r="BSH393" s="21">
        <f t="shared" si="29"/>
        <v>0</v>
      </c>
      <c r="BSI393" s="21">
        <f t="shared" si="29"/>
        <v>0</v>
      </c>
      <c r="BSJ393" s="21">
        <f t="shared" si="29"/>
        <v>0</v>
      </c>
      <c r="BSK393" s="21">
        <f t="shared" si="29"/>
        <v>0</v>
      </c>
      <c r="BSL393" s="21">
        <f t="shared" si="29"/>
        <v>0</v>
      </c>
      <c r="BSM393" s="21">
        <f t="shared" si="29"/>
        <v>0</v>
      </c>
      <c r="BSN393" s="21">
        <f t="shared" si="29"/>
        <v>0</v>
      </c>
      <c r="BSO393" s="21">
        <f t="shared" ref="BSO393:BUZ393" si="30">SUM(BSO388:BSO392)</f>
        <v>0</v>
      </c>
      <c r="BSP393" s="21">
        <f t="shared" si="30"/>
        <v>0</v>
      </c>
      <c r="BSQ393" s="21">
        <f t="shared" si="30"/>
        <v>0</v>
      </c>
      <c r="BSR393" s="21">
        <f t="shared" si="30"/>
        <v>0</v>
      </c>
      <c r="BSS393" s="21">
        <f t="shared" si="30"/>
        <v>0</v>
      </c>
      <c r="BST393" s="21">
        <f t="shared" si="30"/>
        <v>0</v>
      </c>
      <c r="BSU393" s="21">
        <f t="shared" si="30"/>
        <v>0</v>
      </c>
      <c r="BSV393" s="21">
        <f t="shared" si="30"/>
        <v>0</v>
      </c>
      <c r="BSW393" s="21">
        <f t="shared" si="30"/>
        <v>0</v>
      </c>
      <c r="BSX393" s="21">
        <f t="shared" si="30"/>
        <v>0</v>
      </c>
      <c r="BSY393" s="21">
        <f t="shared" si="30"/>
        <v>0</v>
      </c>
      <c r="BSZ393" s="21">
        <f t="shared" si="30"/>
        <v>0</v>
      </c>
      <c r="BTA393" s="21">
        <f t="shared" si="30"/>
        <v>0</v>
      </c>
      <c r="BTB393" s="21">
        <f t="shared" si="30"/>
        <v>0</v>
      </c>
      <c r="BTC393" s="21">
        <f t="shared" si="30"/>
        <v>0</v>
      </c>
      <c r="BTD393" s="21">
        <f t="shared" si="30"/>
        <v>0</v>
      </c>
      <c r="BTE393" s="21">
        <f t="shared" si="30"/>
        <v>0</v>
      </c>
      <c r="BTF393" s="21">
        <f t="shared" si="30"/>
        <v>0</v>
      </c>
      <c r="BTG393" s="21">
        <f t="shared" si="30"/>
        <v>0</v>
      </c>
      <c r="BTH393" s="21">
        <f t="shared" si="30"/>
        <v>0</v>
      </c>
      <c r="BTI393" s="21">
        <f t="shared" si="30"/>
        <v>0</v>
      </c>
      <c r="BTJ393" s="21">
        <f t="shared" si="30"/>
        <v>0</v>
      </c>
      <c r="BTK393" s="21">
        <f t="shared" si="30"/>
        <v>0</v>
      </c>
      <c r="BTL393" s="21">
        <f t="shared" si="30"/>
        <v>0</v>
      </c>
      <c r="BTM393" s="21">
        <f t="shared" si="30"/>
        <v>0</v>
      </c>
      <c r="BTN393" s="21">
        <f t="shared" si="30"/>
        <v>0</v>
      </c>
      <c r="BTO393" s="21">
        <f t="shared" si="30"/>
        <v>0</v>
      </c>
      <c r="BTP393" s="21">
        <f t="shared" si="30"/>
        <v>0</v>
      </c>
      <c r="BTQ393" s="21">
        <f t="shared" si="30"/>
        <v>0</v>
      </c>
      <c r="BTR393" s="21">
        <f t="shared" si="30"/>
        <v>0</v>
      </c>
      <c r="BTS393" s="21">
        <f t="shared" si="30"/>
        <v>0</v>
      </c>
      <c r="BTT393" s="21">
        <f t="shared" si="30"/>
        <v>0</v>
      </c>
      <c r="BTU393" s="21">
        <f t="shared" si="30"/>
        <v>0</v>
      </c>
      <c r="BTV393" s="21">
        <f t="shared" si="30"/>
        <v>0</v>
      </c>
      <c r="BTW393" s="21">
        <f t="shared" si="30"/>
        <v>0</v>
      </c>
      <c r="BTX393" s="21">
        <f t="shared" si="30"/>
        <v>0</v>
      </c>
      <c r="BTY393" s="21">
        <f t="shared" si="30"/>
        <v>0</v>
      </c>
      <c r="BTZ393" s="21">
        <f t="shared" si="30"/>
        <v>0</v>
      </c>
      <c r="BUA393" s="21">
        <f t="shared" si="30"/>
        <v>0</v>
      </c>
      <c r="BUB393" s="21">
        <f t="shared" si="30"/>
        <v>0</v>
      </c>
      <c r="BUC393" s="21">
        <f t="shared" si="30"/>
        <v>0</v>
      </c>
      <c r="BUD393" s="21">
        <f t="shared" si="30"/>
        <v>0</v>
      </c>
      <c r="BUE393" s="21">
        <f t="shared" si="30"/>
        <v>0</v>
      </c>
      <c r="BUF393" s="21">
        <f t="shared" si="30"/>
        <v>0</v>
      </c>
      <c r="BUG393" s="21">
        <f t="shared" si="30"/>
        <v>0</v>
      </c>
      <c r="BUH393" s="21">
        <f t="shared" si="30"/>
        <v>0</v>
      </c>
      <c r="BUI393" s="21">
        <f t="shared" si="30"/>
        <v>0</v>
      </c>
      <c r="BUJ393" s="21">
        <f t="shared" si="30"/>
        <v>0</v>
      </c>
      <c r="BUK393" s="21">
        <f t="shared" si="30"/>
        <v>0</v>
      </c>
      <c r="BUL393" s="21">
        <f t="shared" si="30"/>
        <v>0</v>
      </c>
      <c r="BUM393" s="21">
        <f t="shared" si="30"/>
        <v>0</v>
      </c>
      <c r="BUN393" s="21">
        <f t="shared" si="30"/>
        <v>0</v>
      </c>
      <c r="BUO393" s="21">
        <f t="shared" si="30"/>
        <v>0</v>
      </c>
      <c r="BUP393" s="21">
        <f t="shared" si="30"/>
        <v>0</v>
      </c>
      <c r="BUQ393" s="21">
        <f t="shared" si="30"/>
        <v>0</v>
      </c>
      <c r="BUR393" s="21">
        <f t="shared" si="30"/>
        <v>0</v>
      </c>
      <c r="BUS393" s="21">
        <f t="shared" si="30"/>
        <v>0</v>
      </c>
      <c r="BUT393" s="21">
        <f t="shared" si="30"/>
        <v>0</v>
      </c>
      <c r="BUU393" s="21">
        <f t="shared" si="30"/>
        <v>0</v>
      </c>
      <c r="BUV393" s="21">
        <f t="shared" si="30"/>
        <v>0</v>
      </c>
      <c r="BUW393" s="21">
        <f t="shared" si="30"/>
        <v>0</v>
      </c>
      <c r="BUX393" s="21">
        <f t="shared" si="30"/>
        <v>0</v>
      </c>
      <c r="BUY393" s="21">
        <f t="shared" si="30"/>
        <v>0</v>
      </c>
      <c r="BUZ393" s="21">
        <f t="shared" si="30"/>
        <v>0</v>
      </c>
      <c r="BVA393" s="21">
        <f t="shared" ref="BVA393:BXL393" si="31">SUM(BVA388:BVA392)</f>
        <v>0</v>
      </c>
      <c r="BVB393" s="21">
        <f t="shared" si="31"/>
        <v>0</v>
      </c>
      <c r="BVC393" s="21">
        <f t="shared" si="31"/>
        <v>0</v>
      </c>
      <c r="BVD393" s="21">
        <f t="shared" si="31"/>
        <v>0</v>
      </c>
      <c r="BVE393" s="21">
        <f t="shared" si="31"/>
        <v>0</v>
      </c>
      <c r="BVF393" s="21">
        <f t="shared" si="31"/>
        <v>0</v>
      </c>
      <c r="BVG393" s="21">
        <f t="shared" si="31"/>
        <v>0</v>
      </c>
      <c r="BVH393" s="21">
        <f t="shared" si="31"/>
        <v>0</v>
      </c>
      <c r="BVI393" s="21">
        <f t="shared" si="31"/>
        <v>0</v>
      </c>
      <c r="BVJ393" s="21">
        <f t="shared" si="31"/>
        <v>0</v>
      </c>
      <c r="BVK393" s="21">
        <f t="shared" si="31"/>
        <v>0</v>
      </c>
      <c r="BVL393" s="21">
        <f t="shared" si="31"/>
        <v>0</v>
      </c>
      <c r="BVM393" s="21">
        <f t="shared" si="31"/>
        <v>0</v>
      </c>
      <c r="BVN393" s="21">
        <f t="shared" si="31"/>
        <v>0</v>
      </c>
      <c r="BVO393" s="21">
        <f t="shared" si="31"/>
        <v>0</v>
      </c>
      <c r="BVP393" s="21">
        <f t="shared" si="31"/>
        <v>0</v>
      </c>
      <c r="BVQ393" s="21">
        <f t="shared" si="31"/>
        <v>0</v>
      </c>
      <c r="BVR393" s="21">
        <f t="shared" si="31"/>
        <v>0</v>
      </c>
      <c r="BVS393" s="21">
        <f t="shared" si="31"/>
        <v>0</v>
      </c>
      <c r="BVT393" s="21">
        <f t="shared" si="31"/>
        <v>0</v>
      </c>
      <c r="BVU393" s="21">
        <f t="shared" si="31"/>
        <v>0</v>
      </c>
      <c r="BVV393" s="21">
        <f t="shared" si="31"/>
        <v>0</v>
      </c>
      <c r="BVW393" s="21">
        <f t="shared" si="31"/>
        <v>0</v>
      </c>
      <c r="BVX393" s="21">
        <f t="shared" si="31"/>
        <v>0</v>
      </c>
      <c r="BVY393" s="21">
        <f t="shared" si="31"/>
        <v>0</v>
      </c>
      <c r="BVZ393" s="21">
        <f t="shared" si="31"/>
        <v>0</v>
      </c>
      <c r="BWA393" s="21">
        <f t="shared" si="31"/>
        <v>0</v>
      </c>
      <c r="BWB393" s="21">
        <f t="shared" si="31"/>
        <v>0</v>
      </c>
      <c r="BWC393" s="21">
        <f t="shared" si="31"/>
        <v>0</v>
      </c>
      <c r="BWD393" s="21">
        <f t="shared" si="31"/>
        <v>0</v>
      </c>
      <c r="BWE393" s="21">
        <f t="shared" si="31"/>
        <v>0</v>
      </c>
      <c r="BWF393" s="21">
        <f t="shared" si="31"/>
        <v>0</v>
      </c>
      <c r="BWG393" s="21">
        <f t="shared" si="31"/>
        <v>0</v>
      </c>
      <c r="BWH393" s="21">
        <f t="shared" si="31"/>
        <v>0</v>
      </c>
      <c r="BWI393" s="21">
        <f t="shared" si="31"/>
        <v>0</v>
      </c>
      <c r="BWJ393" s="21">
        <f t="shared" si="31"/>
        <v>0</v>
      </c>
      <c r="BWK393" s="21">
        <f t="shared" si="31"/>
        <v>0</v>
      </c>
      <c r="BWL393" s="21">
        <f t="shared" si="31"/>
        <v>0</v>
      </c>
      <c r="BWM393" s="21">
        <f t="shared" si="31"/>
        <v>0</v>
      </c>
      <c r="BWN393" s="21">
        <f t="shared" si="31"/>
        <v>0</v>
      </c>
      <c r="BWO393" s="21">
        <f t="shared" si="31"/>
        <v>0</v>
      </c>
      <c r="BWP393" s="21">
        <f t="shared" si="31"/>
        <v>0</v>
      </c>
      <c r="BWQ393" s="21">
        <f t="shared" si="31"/>
        <v>0</v>
      </c>
      <c r="BWR393" s="21">
        <f t="shared" si="31"/>
        <v>0</v>
      </c>
      <c r="BWS393" s="21">
        <f t="shared" si="31"/>
        <v>0</v>
      </c>
      <c r="BWT393" s="21">
        <f t="shared" si="31"/>
        <v>0</v>
      </c>
      <c r="BWU393" s="21">
        <f t="shared" si="31"/>
        <v>0</v>
      </c>
      <c r="BWV393" s="21">
        <f t="shared" si="31"/>
        <v>0</v>
      </c>
      <c r="BWW393" s="21">
        <f t="shared" si="31"/>
        <v>0</v>
      </c>
      <c r="BWX393" s="21">
        <f t="shared" si="31"/>
        <v>0</v>
      </c>
      <c r="BWY393" s="21">
        <f t="shared" si="31"/>
        <v>0</v>
      </c>
      <c r="BWZ393" s="21">
        <f t="shared" si="31"/>
        <v>0</v>
      </c>
      <c r="BXA393" s="21">
        <f t="shared" si="31"/>
        <v>0</v>
      </c>
      <c r="BXB393" s="21">
        <f t="shared" si="31"/>
        <v>0</v>
      </c>
      <c r="BXC393" s="21">
        <f t="shared" si="31"/>
        <v>0</v>
      </c>
      <c r="BXD393" s="21">
        <f t="shared" si="31"/>
        <v>0</v>
      </c>
      <c r="BXE393" s="21">
        <f t="shared" si="31"/>
        <v>0</v>
      </c>
      <c r="BXF393" s="21">
        <f t="shared" si="31"/>
        <v>0</v>
      </c>
      <c r="BXG393" s="21">
        <f t="shared" si="31"/>
        <v>0</v>
      </c>
      <c r="BXH393" s="21">
        <f t="shared" si="31"/>
        <v>0</v>
      </c>
      <c r="BXI393" s="21">
        <f t="shared" si="31"/>
        <v>0</v>
      </c>
      <c r="BXJ393" s="21">
        <f t="shared" si="31"/>
        <v>0</v>
      </c>
      <c r="BXK393" s="21">
        <f t="shared" si="31"/>
        <v>0</v>
      </c>
      <c r="BXL393" s="21">
        <f t="shared" si="31"/>
        <v>0</v>
      </c>
      <c r="BXM393" s="21">
        <f t="shared" ref="BXM393:BZX393" si="32">SUM(BXM388:BXM392)</f>
        <v>0</v>
      </c>
      <c r="BXN393" s="21">
        <f t="shared" si="32"/>
        <v>0</v>
      </c>
      <c r="BXO393" s="21">
        <f t="shared" si="32"/>
        <v>0</v>
      </c>
      <c r="BXP393" s="21">
        <f t="shared" si="32"/>
        <v>0</v>
      </c>
      <c r="BXQ393" s="21">
        <f t="shared" si="32"/>
        <v>0</v>
      </c>
      <c r="BXR393" s="21">
        <f t="shared" si="32"/>
        <v>0</v>
      </c>
      <c r="BXS393" s="21">
        <f t="shared" si="32"/>
        <v>0</v>
      </c>
      <c r="BXT393" s="21">
        <f t="shared" si="32"/>
        <v>0</v>
      </c>
      <c r="BXU393" s="21">
        <f t="shared" si="32"/>
        <v>0</v>
      </c>
      <c r="BXV393" s="21">
        <f t="shared" si="32"/>
        <v>0</v>
      </c>
      <c r="BXW393" s="21">
        <f t="shared" si="32"/>
        <v>0</v>
      </c>
      <c r="BXX393" s="21">
        <f t="shared" si="32"/>
        <v>0</v>
      </c>
      <c r="BXY393" s="21">
        <f t="shared" si="32"/>
        <v>0</v>
      </c>
      <c r="BXZ393" s="21">
        <f t="shared" si="32"/>
        <v>0</v>
      </c>
      <c r="BYA393" s="21">
        <f t="shared" si="32"/>
        <v>0</v>
      </c>
      <c r="BYB393" s="21">
        <f t="shared" si="32"/>
        <v>0</v>
      </c>
      <c r="BYC393" s="21">
        <f t="shared" si="32"/>
        <v>0</v>
      </c>
      <c r="BYD393" s="21">
        <f t="shared" si="32"/>
        <v>0</v>
      </c>
      <c r="BYE393" s="21">
        <f t="shared" si="32"/>
        <v>0</v>
      </c>
      <c r="BYF393" s="21">
        <f t="shared" si="32"/>
        <v>0</v>
      </c>
      <c r="BYG393" s="21">
        <f t="shared" si="32"/>
        <v>0</v>
      </c>
      <c r="BYH393" s="21">
        <f t="shared" si="32"/>
        <v>0</v>
      </c>
      <c r="BYI393" s="21">
        <f t="shared" si="32"/>
        <v>0</v>
      </c>
      <c r="BYJ393" s="21">
        <f t="shared" si="32"/>
        <v>0</v>
      </c>
      <c r="BYK393" s="21">
        <f t="shared" si="32"/>
        <v>0</v>
      </c>
      <c r="BYL393" s="21">
        <f t="shared" si="32"/>
        <v>0</v>
      </c>
      <c r="BYM393" s="21">
        <f t="shared" si="32"/>
        <v>0</v>
      </c>
      <c r="BYN393" s="21">
        <f t="shared" si="32"/>
        <v>0</v>
      </c>
      <c r="BYO393" s="21">
        <f t="shared" si="32"/>
        <v>0</v>
      </c>
      <c r="BYP393" s="21">
        <f t="shared" si="32"/>
        <v>0</v>
      </c>
      <c r="BYQ393" s="21">
        <f t="shared" si="32"/>
        <v>0</v>
      </c>
      <c r="BYR393" s="21">
        <f t="shared" si="32"/>
        <v>0</v>
      </c>
      <c r="BYS393" s="21">
        <f t="shared" si="32"/>
        <v>0</v>
      </c>
      <c r="BYT393" s="21">
        <f t="shared" si="32"/>
        <v>0</v>
      </c>
      <c r="BYU393" s="21">
        <f t="shared" si="32"/>
        <v>0</v>
      </c>
      <c r="BYV393" s="21">
        <f t="shared" si="32"/>
        <v>0</v>
      </c>
      <c r="BYW393" s="21">
        <f t="shared" si="32"/>
        <v>0</v>
      </c>
      <c r="BYX393" s="21">
        <f t="shared" si="32"/>
        <v>0</v>
      </c>
      <c r="BYY393" s="21">
        <f t="shared" si="32"/>
        <v>0</v>
      </c>
      <c r="BYZ393" s="21">
        <f t="shared" si="32"/>
        <v>0</v>
      </c>
      <c r="BZA393" s="21">
        <f t="shared" si="32"/>
        <v>0</v>
      </c>
      <c r="BZB393" s="21">
        <f t="shared" si="32"/>
        <v>0</v>
      </c>
      <c r="BZC393" s="21">
        <f t="shared" si="32"/>
        <v>0</v>
      </c>
      <c r="BZD393" s="21">
        <f t="shared" si="32"/>
        <v>0</v>
      </c>
      <c r="BZE393" s="21">
        <f t="shared" si="32"/>
        <v>0</v>
      </c>
      <c r="BZF393" s="21">
        <f t="shared" si="32"/>
        <v>0</v>
      </c>
      <c r="BZG393" s="21">
        <f t="shared" si="32"/>
        <v>0</v>
      </c>
      <c r="BZH393" s="21">
        <f t="shared" si="32"/>
        <v>0</v>
      </c>
      <c r="BZI393" s="21">
        <f t="shared" si="32"/>
        <v>0</v>
      </c>
      <c r="BZJ393" s="21">
        <f t="shared" si="32"/>
        <v>0</v>
      </c>
      <c r="BZK393" s="21">
        <f t="shared" si="32"/>
        <v>0</v>
      </c>
      <c r="BZL393" s="21">
        <f t="shared" si="32"/>
        <v>0</v>
      </c>
      <c r="BZM393" s="21">
        <f t="shared" si="32"/>
        <v>0</v>
      </c>
      <c r="BZN393" s="21">
        <f t="shared" si="32"/>
        <v>0</v>
      </c>
      <c r="BZO393" s="21">
        <f t="shared" si="32"/>
        <v>0</v>
      </c>
      <c r="BZP393" s="21">
        <f t="shared" si="32"/>
        <v>0</v>
      </c>
      <c r="BZQ393" s="21">
        <f t="shared" si="32"/>
        <v>0</v>
      </c>
      <c r="BZR393" s="21">
        <f t="shared" si="32"/>
        <v>0</v>
      </c>
      <c r="BZS393" s="21">
        <f t="shared" si="32"/>
        <v>0</v>
      </c>
      <c r="BZT393" s="21">
        <f t="shared" si="32"/>
        <v>0</v>
      </c>
      <c r="BZU393" s="21">
        <f t="shared" si="32"/>
        <v>0</v>
      </c>
      <c r="BZV393" s="21">
        <f t="shared" si="32"/>
        <v>0</v>
      </c>
      <c r="BZW393" s="21">
        <f t="shared" si="32"/>
        <v>0</v>
      </c>
      <c r="BZX393" s="21">
        <f t="shared" si="32"/>
        <v>0</v>
      </c>
      <c r="BZY393" s="21">
        <f t="shared" ref="BZY393:CCJ393" si="33">SUM(BZY388:BZY392)</f>
        <v>0</v>
      </c>
      <c r="BZZ393" s="21">
        <f t="shared" si="33"/>
        <v>0</v>
      </c>
      <c r="CAA393" s="21">
        <f t="shared" si="33"/>
        <v>0</v>
      </c>
      <c r="CAB393" s="21">
        <f t="shared" si="33"/>
        <v>0</v>
      </c>
      <c r="CAC393" s="21">
        <f t="shared" si="33"/>
        <v>0</v>
      </c>
      <c r="CAD393" s="21">
        <f t="shared" si="33"/>
        <v>0</v>
      </c>
      <c r="CAE393" s="21">
        <f t="shared" si="33"/>
        <v>0</v>
      </c>
      <c r="CAF393" s="21">
        <f t="shared" si="33"/>
        <v>0</v>
      </c>
      <c r="CAG393" s="21">
        <f t="shared" si="33"/>
        <v>0</v>
      </c>
      <c r="CAH393" s="21">
        <f t="shared" si="33"/>
        <v>0</v>
      </c>
      <c r="CAI393" s="21">
        <f t="shared" si="33"/>
        <v>0</v>
      </c>
      <c r="CAJ393" s="21">
        <f t="shared" si="33"/>
        <v>0</v>
      </c>
      <c r="CAK393" s="21">
        <f t="shared" si="33"/>
        <v>0</v>
      </c>
      <c r="CAL393" s="21">
        <f t="shared" si="33"/>
        <v>0</v>
      </c>
      <c r="CAM393" s="21">
        <f t="shared" si="33"/>
        <v>0</v>
      </c>
      <c r="CAN393" s="21">
        <f t="shared" si="33"/>
        <v>0</v>
      </c>
      <c r="CAO393" s="21">
        <f t="shared" si="33"/>
        <v>0</v>
      </c>
      <c r="CAP393" s="21">
        <f t="shared" si="33"/>
        <v>0</v>
      </c>
      <c r="CAQ393" s="21">
        <f t="shared" si="33"/>
        <v>0</v>
      </c>
      <c r="CAR393" s="21">
        <f t="shared" si="33"/>
        <v>0</v>
      </c>
      <c r="CAS393" s="21">
        <f t="shared" si="33"/>
        <v>0</v>
      </c>
      <c r="CAT393" s="21">
        <f t="shared" si="33"/>
        <v>0</v>
      </c>
      <c r="CAU393" s="21">
        <f t="shared" si="33"/>
        <v>0</v>
      </c>
      <c r="CAV393" s="21">
        <f t="shared" si="33"/>
        <v>0</v>
      </c>
      <c r="CAW393" s="21">
        <f t="shared" si="33"/>
        <v>0</v>
      </c>
      <c r="CAX393" s="21">
        <f t="shared" si="33"/>
        <v>0</v>
      </c>
      <c r="CAY393" s="21">
        <f t="shared" si="33"/>
        <v>0</v>
      </c>
      <c r="CAZ393" s="21">
        <f t="shared" si="33"/>
        <v>0</v>
      </c>
      <c r="CBA393" s="21">
        <f t="shared" si="33"/>
        <v>0</v>
      </c>
      <c r="CBB393" s="21">
        <f t="shared" si="33"/>
        <v>0</v>
      </c>
      <c r="CBC393" s="21">
        <f t="shared" si="33"/>
        <v>0</v>
      </c>
      <c r="CBD393" s="21">
        <f t="shared" si="33"/>
        <v>0</v>
      </c>
      <c r="CBE393" s="21">
        <f t="shared" si="33"/>
        <v>0</v>
      </c>
      <c r="CBF393" s="21">
        <f t="shared" si="33"/>
        <v>0</v>
      </c>
      <c r="CBG393" s="21">
        <f t="shared" si="33"/>
        <v>0</v>
      </c>
      <c r="CBH393" s="21">
        <f t="shared" si="33"/>
        <v>0</v>
      </c>
      <c r="CBI393" s="21">
        <f t="shared" si="33"/>
        <v>0</v>
      </c>
      <c r="CBJ393" s="21">
        <f t="shared" si="33"/>
        <v>0</v>
      </c>
      <c r="CBK393" s="21">
        <f t="shared" si="33"/>
        <v>0</v>
      </c>
      <c r="CBL393" s="21">
        <f t="shared" si="33"/>
        <v>0</v>
      </c>
      <c r="CBM393" s="21">
        <f t="shared" si="33"/>
        <v>0</v>
      </c>
      <c r="CBN393" s="21">
        <f t="shared" si="33"/>
        <v>0</v>
      </c>
      <c r="CBO393" s="21">
        <f t="shared" si="33"/>
        <v>0</v>
      </c>
      <c r="CBP393" s="21">
        <f t="shared" si="33"/>
        <v>0</v>
      </c>
      <c r="CBQ393" s="21">
        <f t="shared" si="33"/>
        <v>0</v>
      </c>
      <c r="CBR393" s="21">
        <f t="shared" si="33"/>
        <v>0</v>
      </c>
      <c r="CBS393" s="21">
        <f t="shared" si="33"/>
        <v>0</v>
      </c>
      <c r="CBT393" s="21">
        <f t="shared" si="33"/>
        <v>0</v>
      </c>
      <c r="CBU393" s="21">
        <f t="shared" si="33"/>
        <v>0</v>
      </c>
      <c r="CBV393" s="21">
        <f t="shared" si="33"/>
        <v>0</v>
      </c>
      <c r="CBW393" s="21">
        <f t="shared" si="33"/>
        <v>0</v>
      </c>
      <c r="CBX393" s="21">
        <f t="shared" si="33"/>
        <v>0</v>
      </c>
      <c r="CBY393" s="21">
        <f t="shared" si="33"/>
        <v>0</v>
      </c>
      <c r="CBZ393" s="21">
        <f t="shared" si="33"/>
        <v>0</v>
      </c>
      <c r="CCA393" s="21">
        <f t="shared" si="33"/>
        <v>0</v>
      </c>
      <c r="CCB393" s="21">
        <f t="shared" si="33"/>
        <v>0</v>
      </c>
      <c r="CCC393" s="21">
        <f t="shared" si="33"/>
        <v>0</v>
      </c>
      <c r="CCD393" s="21">
        <f t="shared" si="33"/>
        <v>0</v>
      </c>
      <c r="CCE393" s="21">
        <f t="shared" si="33"/>
        <v>0</v>
      </c>
      <c r="CCF393" s="21">
        <f t="shared" si="33"/>
        <v>0</v>
      </c>
      <c r="CCG393" s="21">
        <f t="shared" si="33"/>
        <v>0</v>
      </c>
      <c r="CCH393" s="21">
        <f t="shared" si="33"/>
        <v>0</v>
      </c>
      <c r="CCI393" s="21">
        <f t="shared" si="33"/>
        <v>0</v>
      </c>
      <c r="CCJ393" s="21">
        <f t="shared" si="33"/>
        <v>0</v>
      </c>
      <c r="CCK393" s="21">
        <f t="shared" ref="CCK393:CEV393" si="34">SUM(CCK388:CCK392)</f>
        <v>0</v>
      </c>
      <c r="CCL393" s="21">
        <f t="shared" si="34"/>
        <v>0</v>
      </c>
      <c r="CCM393" s="21">
        <f t="shared" si="34"/>
        <v>0</v>
      </c>
      <c r="CCN393" s="21">
        <f t="shared" si="34"/>
        <v>0</v>
      </c>
      <c r="CCO393" s="21">
        <f t="shared" si="34"/>
        <v>0</v>
      </c>
      <c r="CCP393" s="21">
        <f t="shared" si="34"/>
        <v>0</v>
      </c>
      <c r="CCQ393" s="21">
        <f t="shared" si="34"/>
        <v>0</v>
      </c>
      <c r="CCR393" s="21">
        <f t="shared" si="34"/>
        <v>0</v>
      </c>
      <c r="CCS393" s="21">
        <f t="shared" si="34"/>
        <v>0</v>
      </c>
      <c r="CCT393" s="21">
        <f t="shared" si="34"/>
        <v>0</v>
      </c>
      <c r="CCU393" s="21">
        <f t="shared" si="34"/>
        <v>0</v>
      </c>
      <c r="CCV393" s="21">
        <f t="shared" si="34"/>
        <v>0</v>
      </c>
      <c r="CCW393" s="21">
        <f t="shared" si="34"/>
        <v>0</v>
      </c>
      <c r="CCX393" s="21">
        <f t="shared" si="34"/>
        <v>0</v>
      </c>
      <c r="CCY393" s="21">
        <f t="shared" si="34"/>
        <v>0</v>
      </c>
      <c r="CCZ393" s="21">
        <f t="shared" si="34"/>
        <v>0</v>
      </c>
      <c r="CDA393" s="21">
        <f t="shared" si="34"/>
        <v>0</v>
      </c>
      <c r="CDB393" s="21">
        <f t="shared" si="34"/>
        <v>0</v>
      </c>
      <c r="CDC393" s="21">
        <f t="shared" si="34"/>
        <v>0</v>
      </c>
      <c r="CDD393" s="21">
        <f t="shared" si="34"/>
        <v>0</v>
      </c>
      <c r="CDE393" s="21">
        <f t="shared" si="34"/>
        <v>0</v>
      </c>
      <c r="CDF393" s="21">
        <f t="shared" si="34"/>
        <v>0</v>
      </c>
      <c r="CDG393" s="21">
        <f t="shared" si="34"/>
        <v>0</v>
      </c>
      <c r="CDH393" s="21">
        <f t="shared" si="34"/>
        <v>0</v>
      </c>
      <c r="CDI393" s="21">
        <f t="shared" si="34"/>
        <v>0</v>
      </c>
      <c r="CDJ393" s="21">
        <f t="shared" si="34"/>
        <v>0</v>
      </c>
      <c r="CDK393" s="21">
        <f t="shared" si="34"/>
        <v>0</v>
      </c>
      <c r="CDL393" s="21">
        <f t="shared" si="34"/>
        <v>0</v>
      </c>
      <c r="CDM393" s="21">
        <f t="shared" si="34"/>
        <v>0</v>
      </c>
      <c r="CDN393" s="21">
        <f t="shared" si="34"/>
        <v>0</v>
      </c>
      <c r="CDO393" s="21">
        <f t="shared" si="34"/>
        <v>0</v>
      </c>
      <c r="CDP393" s="21">
        <f t="shared" si="34"/>
        <v>0</v>
      </c>
      <c r="CDQ393" s="21">
        <f t="shared" si="34"/>
        <v>0</v>
      </c>
      <c r="CDR393" s="21">
        <f t="shared" si="34"/>
        <v>0</v>
      </c>
      <c r="CDS393" s="21">
        <f t="shared" si="34"/>
        <v>0</v>
      </c>
      <c r="CDT393" s="21">
        <f t="shared" si="34"/>
        <v>0</v>
      </c>
      <c r="CDU393" s="21">
        <f t="shared" si="34"/>
        <v>0</v>
      </c>
      <c r="CDV393" s="21">
        <f t="shared" si="34"/>
        <v>0</v>
      </c>
      <c r="CDW393" s="21">
        <f t="shared" si="34"/>
        <v>0</v>
      </c>
      <c r="CDX393" s="21">
        <f t="shared" si="34"/>
        <v>0</v>
      </c>
      <c r="CDY393" s="21">
        <f t="shared" si="34"/>
        <v>0</v>
      </c>
      <c r="CDZ393" s="21">
        <f t="shared" si="34"/>
        <v>0</v>
      </c>
      <c r="CEA393" s="21">
        <f t="shared" si="34"/>
        <v>0</v>
      </c>
      <c r="CEB393" s="21">
        <f t="shared" si="34"/>
        <v>0</v>
      </c>
      <c r="CEC393" s="21">
        <f t="shared" si="34"/>
        <v>0</v>
      </c>
      <c r="CED393" s="21">
        <f t="shared" si="34"/>
        <v>0</v>
      </c>
      <c r="CEE393" s="21">
        <f t="shared" si="34"/>
        <v>0</v>
      </c>
      <c r="CEF393" s="21">
        <f t="shared" si="34"/>
        <v>0</v>
      </c>
      <c r="CEG393" s="21">
        <f t="shared" si="34"/>
        <v>0</v>
      </c>
      <c r="CEH393" s="21">
        <f t="shared" si="34"/>
        <v>0</v>
      </c>
      <c r="CEI393" s="21">
        <f t="shared" si="34"/>
        <v>0</v>
      </c>
      <c r="CEJ393" s="21">
        <f t="shared" si="34"/>
        <v>0</v>
      </c>
      <c r="CEK393" s="21">
        <f t="shared" si="34"/>
        <v>0</v>
      </c>
      <c r="CEL393" s="21">
        <f t="shared" si="34"/>
        <v>0</v>
      </c>
      <c r="CEM393" s="21">
        <f t="shared" si="34"/>
        <v>0</v>
      </c>
      <c r="CEN393" s="21">
        <f t="shared" si="34"/>
        <v>0</v>
      </c>
      <c r="CEO393" s="21">
        <f t="shared" si="34"/>
        <v>0</v>
      </c>
      <c r="CEP393" s="21">
        <f t="shared" si="34"/>
        <v>0</v>
      </c>
      <c r="CEQ393" s="21">
        <f t="shared" si="34"/>
        <v>0</v>
      </c>
      <c r="CER393" s="21">
        <f t="shared" si="34"/>
        <v>0</v>
      </c>
      <c r="CES393" s="21">
        <f t="shared" si="34"/>
        <v>0</v>
      </c>
      <c r="CET393" s="21">
        <f t="shared" si="34"/>
        <v>0</v>
      </c>
      <c r="CEU393" s="21">
        <f t="shared" si="34"/>
        <v>0</v>
      </c>
      <c r="CEV393" s="21">
        <f t="shared" si="34"/>
        <v>0</v>
      </c>
      <c r="CEW393" s="21">
        <f t="shared" ref="CEW393:CHH393" si="35">SUM(CEW388:CEW392)</f>
        <v>0</v>
      </c>
      <c r="CEX393" s="21">
        <f t="shared" si="35"/>
        <v>0</v>
      </c>
      <c r="CEY393" s="21">
        <f t="shared" si="35"/>
        <v>0</v>
      </c>
      <c r="CEZ393" s="21">
        <f t="shared" si="35"/>
        <v>0</v>
      </c>
      <c r="CFA393" s="21">
        <f t="shared" si="35"/>
        <v>0</v>
      </c>
      <c r="CFB393" s="21">
        <f t="shared" si="35"/>
        <v>0</v>
      </c>
      <c r="CFC393" s="21">
        <f t="shared" si="35"/>
        <v>0</v>
      </c>
      <c r="CFD393" s="21">
        <f t="shared" si="35"/>
        <v>0</v>
      </c>
      <c r="CFE393" s="21">
        <f t="shared" si="35"/>
        <v>0</v>
      </c>
      <c r="CFF393" s="21">
        <f t="shared" si="35"/>
        <v>0</v>
      </c>
      <c r="CFG393" s="21">
        <f t="shared" si="35"/>
        <v>0</v>
      </c>
      <c r="CFH393" s="21">
        <f t="shared" si="35"/>
        <v>0</v>
      </c>
      <c r="CFI393" s="21">
        <f t="shared" si="35"/>
        <v>0</v>
      </c>
      <c r="CFJ393" s="21">
        <f t="shared" si="35"/>
        <v>0</v>
      </c>
      <c r="CFK393" s="21">
        <f t="shared" si="35"/>
        <v>0</v>
      </c>
      <c r="CFL393" s="21">
        <f t="shared" si="35"/>
        <v>0</v>
      </c>
      <c r="CFM393" s="21">
        <f t="shared" si="35"/>
        <v>0</v>
      </c>
      <c r="CFN393" s="21">
        <f t="shared" si="35"/>
        <v>0</v>
      </c>
      <c r="CFO393" s="21">
        <f t="shared" si="35"/>
        <v>0</v>
      </c>
      <c r="CFP393" s="21">
        <f t="shared" si="35"/>
        <v>0</v>
      </c>
      <c r="CFQ393" s="21">
        <f t="shared" si="35"/>
        <v>0</v>
      </c>
      <c r="CFR393" s="21">
        <f t="shared" si="35"/>
        <v>0</v>
      </c>
      <c r="CFS393" s="21">
        <f t="shared" si="35"/>
        <v>0</v>
      </c>
      <c r="CFT393" s="21">
        <f t="shared" si="35"/>
        <v>0</v>
      </c>
      <c r="CFU393" s="21">
        <f t="shared" si="35"/>
        <v>0</v>
      </c>
      <c r="CFV393" s="21">
        <f t="shared" si="35"/>
        <v>0</v>
      </c>
      <c r="CFW393" s="21">
        <f t="shared" si="35"/>
        <v>0</v>
      </c>
      <c r="CFX393" s="21">
        <f t="shared" si="35"/>
        <v>0</v>
      </c>
      <c r="CFY393" s="21">
        <f t="shared" si="35"/>
        <v>0</v>
      </c>
      <c r="CFZ393" s="21">
        <f t="shared" si="35"/>
        <v>0</v>
      </c>
      <c r="CGA393" s="21">
        <f t="shared" si="35"/>
        <v>0</v>
      </c>
      <c r="CGB393" s="21">
        <f t="shared" si="35"/>
        <v>0</v>
      </c>
      <c r="CGC393" s="21">
        <f t="shared" si="35"/>
        <v>0</v>
      </c>
      <c r="CGD393" s="21">
        <f t="shared" si="35"/>
        <v>0</v>
      </c>
      <c r="CGE393" s="21">
        <f t="shared" si="35"/>
        <v>0</v>
      </c>
      <c r="CGF393" s="21">
        <f t="shared" si="35"/>
        <v>0</v>
      </c>
      <c r="CGG393" s="21">
        <f t="shared" si="35"/>
        <v>0</v>
      </c>
      <c r="CGH393" s="21">
        <f t="shared" si="35"/>
        <v>0</v>
      </c>
      <c r="CGI393" s="21">
        <f t="shared" si="35"/>
        <v>0</v>
      </c>
      <c r="CGJ393" s="21">
        <f t="shared" si="35"/>
        <v>0</v>
      </c>
      <c r="CGK393" s="21">
        <f t="shared" si="35"/>
        <v>0</v>
      </c>
      <c r="CGL393" s="21">
        <f t="shared" si="35"/>
        <v>0</v>
      </c>
      <c r="CGM393" s="21">
        <f t="shared" si="35"/>
        <v>0</v>
      </c>
      <c r="CGN393" s="21">
        <f t="shared" si="35"/>
        <v>0</v>
      </c>
      <c r="CGO393" s="21">
        <f t="shared" si="35"/>
        <v>0</v>
      </c>
      <c r="CGP393" s="21">
        <f t="shared" si="35"/>
        <v>0</v>
      </c>
      <c r="CGQ393" s="21">
        <f t="shared" si="35"/>
        <v>0</v>
      </c>
      <c r="CGR393" s="21">
        <f t="shared" si="35"/>
        <v>0</v>
      </c>
      <c r="CGS393" s="21">
        <f t="shared" si="35"/>
        <v>0</v>
      </c>
      <c r="CGT393" s="21">
        <f t="shared" si="35"/>
        <v>0</v>
      </c>
      <c r="CGU393" s="21">
        <f t="shared" si="35"/>
        <v>0</v>
      </c>
      <c r="CGV393" s="21">
        <f t="shared" si="35"/>
        <v>0</v>
      </c>
      <c r="CGW393" s="21">
        <f t="shared" si="35"/>
        <v>0</v>
      </c>
      <c r="CGX393" s="21">
        <f t="shared" si="35"/>
        <v>0</v>
      </c>
      <c r="CGY393" s="21">
        <f t="shared" si="35"/>
        <v>0</v>
      </c>
      <c r="CGZ393" s="21">
        <f t="shared" si="35"/>
        <v>0</v>
      </c>
      <c r="CHA393" s="21">
        <f t="shared" si="35"/>
        <v>0</v>
      </c>
      <c r="CHB393" s="21">
        <f t="shared" si="35"/>
        <v>0</v>
      </c>
      <c r="CHC393" s="21">
        <f t="shared" si="35"/>
        <v>0</v>
      </c>
      <c r="CHD393" s="21">
        <f t="shared" si="35"/>
        <v>0</v>
      </c>
      <c r="CHE393" s="21">
        <f t="shared" si="35"/>
        <v>0</v>
      </c>
      <c r="CHF393" s="21">
        <f t="shared" si="35"/>
        <v>0</v>
      </c>
      <c r="CHG393" s="21">
        <f t="shared" si="35"/>
        <v>0</v>
      </c>
      <c r="CHH393" s="21">
        <f t="shared" si="35"/>
        <v>0</v>
      </c>
      <c r="CHI393" s="21">
        <f t="shared" ref="CHI393:CJT393" si="36">SUM(CHI388:CHI392)</f>
        <v>0</v>
      </c>
      <c r="CHJ393" s="21">
        <f t="shared" si="36"/>
        <v>0</v>
      </c>
      <c r="CHK393" s="21">
        <f t="shared" si="36"/>
        <v>0</v>
      </c>
      <c r="CHL393" s="21">
        <f t="shared" si="36"/>
        <v>0</v>
      </c>
      <c r="CHM393" s="21">
        <f t="shared" si="36"/>
        <v>0</v>
      </c>
      <c r="CHN393" s="21">
        <f t="shared" si="36"/>
        <v>0</v>
      </c>
      <c r="CHO393" s="21">
        <f t="shared" si="36"/>
        <v>0</v>
      </c>
      <c r="CHP393" s="21">
        <f t="shared" si="36"/>
        <v>0</v>
      </c>
      <c r="CHQ393" s="21">
        <f t="shared" si="36"/>
        <v>0</v>
      </c>
      <c r="CHR393" s="21">
        <f t="shared" si="36"/>
        <v>0</v>
      </c>
      <c r="CHS393" s="21">
        <f t="shared" si="36"/>
        <v>0</v>
      </c>
      <c r="CHT393" s="21">
        <f t="shared" si="36"/>
        <v>0</v>
      </c>
      <c r="CHU393" s="21">
        <f t="shared" si="36"/>
        <v>0</v>
      </c>
      <c r="CHV393" s="21">
        <f t="shared" si="36"/>
        <v>0</v>
      </c>
      <c r="CHW393" s="21">
        <f t="shared" si="36"/>
        <v>0</v>
      </c>
      <c r="CHX393" s="21">
        <f t="shared" si="36"/>
        <v>0</v>
      </c>
      <c r="CHY393" s="21">
        <f t="shared" si="36"/>
        <v>0</v>
      </c>
      <c r="CHZ393" s="21">
        <f t="shared" si="36"/>
        <v>0</v>
      </c>
      <c r="CIA393" s="21">
        <f t="shared" si="36"/>
        <v>0</v>
      </c>
      <c r="CIB393" s="21">
        <f t="shared" si="36"/>
        <v>0</v>
      </c>
      <c r="CIC393" s="21">
        <f t="shared" si="36"/>
        <v>0</v>
      </c>
      <c r="CID393" s="21">
        <f t="shared" si="36"/>
        <v>0</v>
      </c>
      <c r="CIE393" s="21">
        <f t="shared" si="36"/>
        <v>0</v>
      </c>
      <c r="CIF393" s="21">
        <f t="shared" si="36"/>
        <v>0</v>
      </c>
      <c r="CIG393" s="21">
        <f t="shared" si="36"/>
        <v>0</v>
      </c>
      <c r="CIH393" s="21">
        <f t="shared" si="36"/>
        <v>0</v>
      </c>
      <c r="CII393" s="21">
        <f t="shared" si="36"/>
        <v>0</v>
      </c>
      <c r="CIJ393" s="21">
        <f t="shared" si="36"/>
        <v>0</v>
      </c>
      <c r="CIK393" s="21">
        <f t="shared" si="36"/>
        <v>0</v>
      </c>
      <c r="CIL393" s="21">
        <f t="shared" si="36"/>
        <v>0</v>
      </c>
      <c r="CIM393" s="21">
        <f t="shared" si="36"/>
        <v>0</v>
      </c>
      <c r="CIN393" s="21">
        <f t="shared" si="36"/>
        <v>0</v>
      </c>
      <c r="CIO393" s="21">
        <f t="shared" si="36"/>
        <v>0</v>
      </c>
      <c r="CIP393" s="21">
        <f t="shared" si="36"/>
        <v>0</v>
      </c>
      <c r="CIQ393" s="21">
        <f t="shared" si="36"/>
        <v>0</v>
      </c>
      <c r="CIR393" s="21">
        <f t="shared" si="36"/>
        <v>0</v>
      </c>
      <c r="CIS393" s="21">
        <f t="shared" si="36"/>
        <v>0</v>
      </c>
      <c r="CIT393" s="21">
        <f t="shared" si="36"/>
        <v>0</v>
      </c>
      <c r="CIU393" s="21">
        <f t="shared" si="36"/>
        <v>0</v>
      </c>
      <c r="CIV393" s="21">
        <f t="shared" si="36"/>
        <v>0</v>
      </c>
      <c r="CIW393" s="21">
        <f t="shared" si="36"/>
        <v>0</v>
      </c>
      <c r="CIX393" s="21">
        <f t="shared" si="36"/>
        <v>0</v>
      </c>
      <c r="CIY393" s="21">
        <f t="shared" si="36"/>
        <v>0</v>
      </c>
      <c r="CIZ393" s="21">
        <f t="shared" si="36"/>
        <v>0</v>
      </c>
      <c r="CJA393" s="21">
        <f t="shared" si="36"/>
        <v>0</v>
      </c>
      <c r="CJB393" s="21">
        <f t="shared" si="36"/>
        <v>0</v>
      </c>
      <c r="CJC393" s="21">
        <f t="shared" si="36"/>
        <v>0</v>
      </c>
      <c r="CJD393" s="21">
        <f t="shared" si="36"/>
        <v>0</v>
      </c>
      <c r="CJE393" s="21">
        <f t="shared" si="36"/>
        <v>0</v>
      </c>
      <c r="CJF393" s="21">
        <f t="shared" si="36"/>
        <v>0</v>
      </c>
      <c r="CJG393" s="21">
        <f t="shared" si="36"/>
        <v>0</v>
      </c>
      <c r="CJH393" s="21">
        <f t="shared" si="36"/>
        <v>0</v>
      </c>
      <c r="CJI393" s="21">
        <f t="shared" si="36"/>
        <v>0</v>
      </c>
      <c r="CJJ393" s="21">
        <f t="shared" si="36"/>
        <v>0</v>
      </c>
      <c r="CJK393" s="21">
        <f t="shared" si="36"/>
        <v>0</v>
      </c>
      <c r="CJL393" s="21">
        <f t="shared" si="36"/>
        <v>0</v>
      </c>
      <c r="CJM393" s="21">
        <f t="shared" si="36"/>
        <v>0</v>
      </c>
      <c r="CJN393" s="21">
        <f t="shared" si="36"/>
        <v>0</v>
      </c>
      <c r="CJO393" s="21">
        <f t="shared" si="36"/>
        <v>0</v>
      </c>
      <c r="CJP393" s="21">
        <f t="shared" si="36"/>
        <v>0</v>
      </c>
      <c r="CJQ393" s="21">
        <f t="shared" si="36"/>
        <v>0</v>
      </c>
      <c r="CJR393" s="21">
        <f t="shared" si="36"/>
        <v>0</v>
      </c>
      <c r="CJS393" s="21">
        <f t="shared" si="36"/>
        <v>0</v>
      </c>
      <c r="CJT393" s="21">
        <f t="shared" si="36"/>
        <v>0</v>
      </c>
      <c r="CJU393" s="21">
        <f t="shared" ref="CJU393:CMF393" si="37">SUM(CJU388:CJU392)</f>
        <v>0</v>
      </c>
      <c r="CJV393" s="21">
        <f t="shared" si="37"/>
        <v>0</v>
      </c>
      <c r="CJW393" s="21">
        <f t="shared" si="37"/>
        <v>0</v>
      </c>
      <c r="CJX393" s="21">
        <f t="shared" si="37"/>
        <v>0</v>
      </c>
      <c r="CJY393" s="21">
        <f t="shared" si="37"/>
        <v>0</v>
      </c>
      <c r="CJZ393" s="21">
        <f t="shared" si="37"/>
        <v>0</v>
      </c>
      <c r="CKA393" s="21">
        <f t="shared" si="37"/>
        <v>0</v>
      </c>
      <c r="CKB393" s="21">
        <f t="shared" si="37"/>
        <v>0</v>
      </c>
      <c r="CKC393" s="21">
        <f t="shared" si="37"/>
        <v>0</v>
      </c>
      <c r="CKD393" s="21">
        <f t="shared" si="37"/>
        <v>0</v>
      </c>
      <c r="CKE393" s="21">
        <f t="shared" si="37"/>
        <v>0</v>
      </c>
      <c r="CKF393" s="21">
        <f t="shared" si="37"/>
        <v>0</v>
      </c>
      <c r="CKG393" s="21">
        <f t="shared" si="37"/>
        <v>0</v>
      </c>
      <c r="CKH393" s="21">
        <f t="shared" si="37"/>
        <v>0</v>
      </c>
      <c r="CKI393" s="21">
        <f t="shared" si="37"/>
        <v>0</v>
      </c>
      <c r="CKJ393" s="21">
        <f t="shared" si="37"/>
        <v>0</v>
      </c>
      <c r="CKK393" s="21">
        <f t="shared" si="37"/>
        <v>0</v>
      </c>
      <c r="CKL393" s="21">
        <f t="shared" si="37"/>
        <v>0</v>
      </c>
      <c r="CKM393" s="21">
        <f t="shared" si="37"/>
        <v>0</v>
      </c>
      <c r="CKN393" s="21">
        <f t="shared" si="37"/>
        <v>0</v>
      </c>
      <c r="CKO393" s="21">
        <f t="shared" si="37"/>
        <v>0</v>
      </c>
      <c r="CKP393" s="21">
        <f t="shared" si="37"/>
        <v>0</v>
      </c>
      <c r="CKQ393" s="21">
        <f t="shared" si="37"/>
        <v>0</v>
      </c>
      <c r="CKR393" s="21">
        <f t="shared" si="37"/>
        <v>0</v>
      </c>
      <c r="CKS393" s="21">
        <f t="shared" si="37"/>
        <v>0</v>
      </c>
      <c r="CKT393" s="21">
        <f t="shared" si="37"/>
        <v>0</v>
      </c>
      <c r="CKU393" s="21">
        <f t="shared" si="37"/>
        <v>0</v>
      </c>
      <c r="CKV393" s="21">
        <f t="shared" si="37"/>
        <v>0</v>
      </c>
      <c r="CKW393" s="21">
        <f t="shared" si="37"/>
        <v>0</v>
      </c>
      <c r="CKX393" s="21">
        <f t="shared" si="37"/>
        <v>0</v>
      </c>
      <c r="CKY393" s="21">
        <f t="shared" si="37"/>
        <v>0</v>
      </c>
      <c r="CKZ393" s="21">
        <f t="shared" si="37"/>
        <v>0</v>
      </c>
      <c r="CLA393" s="21">
        <f t="shared" si="37"/>
        <v>0</v>
      </c>
      <c r="CLB393" s="21">
        <f t="shared" si="37"/>
        <v>0</v>
      </c>
      <c r="CLC393" s="21">
        <f t="shared" si="37"/>
        <v>0</v>
      </c>
      <c r="CLD393" s="21">
        <f t="shared" si="37"/>
        <v>0</v>
      </c>
      <c r="CLE393" s="21">
        <f t="shared" si="37"/>
        <v>0</v>
      </c>
      <c r="CLF393" s="21">
        <f t="shared" si="37"/>
        <v>0</v>
      </c>
      <c r="CLG393" s="21">
        <f t="shared" si="37"/>
        <v>0</v>
      </c>
      <c r="CLH393" s="21">
        <f t="shared" si="37"/>
        <v>0</v>
      </c>
      <c r="CLI393" s="21">
        <f t="shared" si="37"/>
        <v>0</v>
      </c>
      <c r="CLJ393" s="21">
        <f t="shared" si="37"/>
        <v>0</v>
      </c>
      <c r="CLK393" s="21">
        <f t="shared" si="37"/>
        <v>0</v>
      </c>
      <c r="CLL393" s="21">
        <f t="shared" si="37"/>
        <v>0</v>
      </c>
      <c r="CLM393" s="21">
        <f t="shared" si="37"/>
        <v>0</v>
      </c>
      <c r="CLN393" s="21">
        <f t="shared" si="37"/>
        <v>0</v>
      </c>
      <c r="CLO393" s="21">
        <f t="shared" si="37"/>
        <v>0</v>
      </c>
      <c r="CLP393" s="21">
        <f t="shared" si="37"/>
        <v>0</v>
      </c>
      <c r="CLQ393" s="21">
        <f t="shared" si="37"/>
        <v>0</v>
      </c>
      <c r="CLR393" s="21">
        <f t="shared" si="37"/>
        <v>0</v>
      </c>
      <c r="CLS393" s="21">
        <f t="shared" si="37"/>
        <v>0</v>
      </c>
      <c r="CLT393" s="21">
        <f t="shared" si="37"/>
        <v>0</v>
      </c>
      <c r="CLU393" s="21">
        <f t="shared" si="37"/>
        <v>0</v>
      </c>
      <c r="CLV393" s="21">
        <f t="shared" si="37"/>
        <v>0</v>
      </c>
      <c r="CLW393" s="21">
        <f t="shared" si="37"/>
        <v>0</v>
      </c>
      <c r="CLX393" s="21">
        <f t="shared" si="37"/>
        <v>0</v>
      </c>
      <c r="CLY393" s="21">
        <f t="shared" si="37"/>
        <v>0</v>
      </c>
      <c r="CLZ393" s="21">
        <f t="shared" si="37"/>
        <v>0</v>
      </c>
      <c r="CMA393" s="21">
        <f t="shared" si="37"/>
        <v>0</v>
      </c>
      <c r="CMB393" s="21">
        <f t="shared" si="37"/>
        <v>0</v>
      </c>
      <c r="CMC393" s="21">
        <f t="shared" si="37"/>
        <v>0</v>
      </c>
      <c r="CMD393" s="21">
        <f t="shared" si="37"/>
        <v>0</v>
      </c>
      <c r="CME393" s="21">
        <f t="shared" si="37"/>
        <v>0</v>
      </c>
      <c r="CMF393" s="21">
        <f t="shared" si="37"/>
        <v>0</v>
      </c>
      <c r="CMG393" s="21">
        <f t="shared" ref="CMG393:COR393" si="38">SUM(CMG388:CMG392)</f>
        <v>0</v>
      </c>
      <c r="CMH393" s="21">
        <f t="shared" si="38"/>
        <v>0</v>
      </c>
      <c r="CMI393" s="21">
        <f t="shared" si="38"/>
        <v>0</v>
      </c>
      <c r="CMJ393" s="21">
        <f t="shared" si="38"/>
        <v>0</v>
      </c>
      <c r="CMK393" s="21">
        <f t="shared" si="38"/>
        <v>0</v>
      </c>
      <c r="CML393" s="21">
        <f t="shared" si="38"/>
        <v>0</v>
      </c>
      <c r="CMM393" s="21">
        <f t="shared" si="38"/>
        <v>0</v>
      </c>
      <c r="CMN393" s="21">
        <f t="shared" si="38"/>
        <v>0</v>
      </c>
      <c r="CMO393" s="21">
        <f t="shared" si="38"/>
        <v>0</v>
      </c>
      <c r="CMP393" s="21">
        <f t="shared" si="38"/>
        <v>0</v>
      </c>
      <c r="CMQ393" s="21">
        <f t="shared" si="38"/>
        <v>0</v>
      </c>
      <c r="CMR393" s="21">
        <f t="shared" si="38"/>
        <v>0</v>
      </c>
      <c r="CMS393" s="21">
        <f t="shared" si="38"/>
        <v>0</v>
      </c>
      <c r="CMT393" s="21">
        <f t="shared" si="38"/>
        <v>0</v>
      </c>
      <c r="CMU393" s="21">
        <f t="shared" si="38"/>
        <v>0</v>
      </c>
      <c r="CMV393" s="21">
        <f t="shared" si="38"/>
        <v>0</v>
      </c>
      <c r="CMW393" s="21">
        <f t="shared" si="38"/>
        <v>0</v>
      </c>
      <c r="CMX393" s="21">
        <f t="shared" si="38"/>
        <v>0</v>
      </c>
      <c r="CMY393" s="21">
        <f t="shared" si="38"/>
        <v>0</v>
      </c>
      <c r="CMZ393" s="21">
        <f t="shared" si="38"/>
        <v>0</v>
      </c>
      <c r="CNA393" s="21">
        <f t="shared" si="38"/>
        <v>0</v>
      </c>
      <c r="CNB393" s="21">
        <f t="shared" si="38"/>
        <v>0</v>
      </c>
      <c r="CNC393" s="21">
        <f t="shared" si="38"/>
        <v>0</v>
      </c>
      <c r="CND393" s="21">
        <f t="shared" si="38"/>
        <v>0</v>
      </c>
      <c r="CNE393" s="21">
        <f t="shared" si="38"/>
        <v>0</v>
      </c>
      <c r="CNF393" s="21">
        <f t="shared" si="38"/>
        <v>0</v>
      </c>
      <c r="CNG393" s="21">
        <f t="shared" si="38"/>
        <v>0</v>
      </c>
      <c r="CNH393" s="21">
        <f t="shared" si="38"/>
        <v>0</v>
      </c>
      <c r="CNI393" s="21">
        <f t="shared" si="38"/>
        <v>0</v>
      </c>
      <c r="CNJ393" s="21">
        <f t="shared" si="38"/>
        <v>0</v>
      </c>
      <c r="CNK393" s="21">
        <f t="shared" si="38"/>
        <v>0</v>
      </c>
      <c r="CNL393" s="21">
        <f t="shared" si="38"/>
        <v>0</v>
      </c>
      <c r="CNM393" s="21">
        <f t="shared" si="38"/>
        <v>0</v>
      </c>
      <c r="CNN393" s="21">
        <f t="shared" si="38"/>
        <v>0</v>
      </c>
      <c r="CNO393" s="21">
        <f t="shared" si="38"/>
        <v>0</v>
      </c>
      <c r="CNP393" s="21">
        <f t="shared" si="38"/>
        <v>0</v>
      </c>
      <c r="CNQ393" s="21">
        <f t="shared" si="38"/>
        <v>0</v>
      </c>
      <c r="CNR393" s="21">
        <f t="shared" si="38"/>
        <v>0</v>
      </c>
      <c r="CNS393" s="21">
        <f t="shared" si="38"/>
        <v>0</v>
      </c>
      <c r="CNT393" s="21">
        <f t="shared" si="38"/>
        <v>0</v>
      </c>
      <c r="CNU393" s="21">
        <f t="shared" si="38"/>
        <v>0</v>
      </c>
      <c r="CNV393" s="21">
        <f t="shared" si="38"/>
        <v>0</v>
      </c>
      <c r="CNW393" s="21">
        <f t="shared" si="38"/>
        <v>0</v>
      </c>
      <c r="CNX393" s="21">
        <f t="shared" si="38"/>
        <v>0</v>
      </c>
      <c r="CNY393" s="21">
        <f t="shared" si="38"/>
        <v>0</v>
      </c>
      <c r="CNZ393" s="21">
        <f t="shared" si="38"/>
        <v>0</v>
      </c>
      <c r="COA393" s="21">
        <f t="shared" si="38"/>
        <v>0</v>
      </c>
      <c r="COB393" s="21">
        <f t="shared" si="38"/>
        <v>0</v>
      </c>
      <c r="COC393" s="21">
        <f t="shared" si="38"/>
        <v>0</v>
      </c>
      <c r="COD393" s="21">
        <f t="shared" si="38"/>
        <v>0</v>
      </c>
      <c r="COE393" s="21">
        <f t="shared" si="38"/>
        <v>0</v>
      </c>
      <c r="COF393" s="21">
        <f t="shared" si="38"/>
        <v>0</v>
      </c>
      <c r="COG393" s="21">
        <f t="shared" si="38"/>
        <v>0</v>
      </c>
      <c r="COH393" s="21">
        <f t="shared" si="38"/>
        <v>0</v>
      </c>
      <c r="COI393" s="21">
        <f t="shared" si="38"/>
        <v>0</v>
      </c>
      <c r="COJ393" s="21">
        <f t="shared" si="38"/>
        <v>0</v>
      </c>
      <c r="COK393" s="21">
        <f t="shared" si="38"/>
        <v>0</v>
      </c>
      <c r="COL393" s="21">
        <f t="shared" si="38"/>
        <v>0</v>
      </c>
      <c r="COM393" s="21">
        <f t="shared" si="38"/>
        <v>0</v>
      </c>
      <c r="CON393" s="21">
        <f t="shared" si="38"/>
        <v>0</v>
      </c>
      <c r="COO393" s="21">
        <f t="shared" si="38"/>
        <v>0</v>
      </c>
      <c r="COP393" s="21">
        <f t="shared" si="38"/>
        <v>0</v>
      </c>
      <c r="COQ393" s="21">
        <f t="shared" si="38"/>
        <v>0</v>
      </c>
      <c r="COR393" s="21">
        <f t="shared" si="38"/>
        <v>0</v>
      </c>
      <c r="COS393" s="21">
        <f t="shared" ref="COS393:CRD393" si="39">SUM(COS388:COS392)</f>
        <v>0</v>
      </c>
      <c r="COT393" s="21">
        <f t="shared" si="39"/>
        <v>0</v>
      </c>
      <c r="COU393" s="21">
        <f t="shared" si="39"/>
        <v>0</v>
      </c>
      <c r="COV393" s="21">
        <f t="shared" si="39"/>
        <v>0</v>
      </c>
      <c r="COW393" s="21">
        <f t="shared" si="39"/>
        <v>0</v>
      </c>
      <c r="COX393" s="21">
        <f t="shared" si="39"/>
        <v>0</v>
      </c>
      <c r="COY393" s="21">
        <f t="shared" si="39"/>
        <v>0</v>
      </c>
      <c r="COZ393" s="21">
        <f t="shared" si="39"/>
        <v>0</v>
      </c>
      <c r="CPA393" s="21">
        <f t="shared" si="39"/>
        <v>0</v>
      </c>
      <c r="CPB393" s="21">
        <f t="shared" si="39"/>
        <v>0</v>
      </c>
      <c r="CPC393" s="21">
        <f t="shared" si="39"/>
        <v>0</v>
      </c>
      <c r="CPD393" s="21">
        <f t="shared" si="39"/>
        <v>0</v>
      </c>
      <c r="CPE393" s="21">
        <f t="shared" si="39"/>
        <v>0</v>
      </c>
      <c r="CPF393" s="21">
        <f t="shared" si="39"/>
        <v>0</v>
      </c>
      <c r="CPG393" s="21">
        <f t="shared" si="39"/>
        <v>0</v>
      </c>
      <c r="CPH393" s="21">
        <f t="shared" si="39"/>
        <v>0</v>
      </c>
      <c r="CPI393" s="21">
        <f t="shared" si="39"/>
        <v>0</v>
      </c>
      <c r="CPJ393" s="21">
        <f t="shared" si="39"/>
        <v>0</v>
      </c>
      <c r="CPK393" s="21">
        <f t="shared" si="39"/>
        <v>0</v>
      </c>
      <c r="CPL393" s="21">
        <f t="shared" si="39"/>
        <v>0</v>
      </c>
      <c r="CPM393" s="21">
        <f t="shared" si="39"/>
        <v>0</v>
      </c>
      <c r="CPN393" s="21">
        <f t="shared" si="39"/>
        <v>0</v>
      </c>
      <c r="CPO393" s="21">
        <f t="shared" si="39"/>
        <v>0</v>
      </c>
      <c r="CPP393" s="21">
        <f t="shared" si="39"/>
        <v>0</v>
      </c>
      <c r="CPQ393" s="21">
        <f t="shared" si="39"/>
        <v>0</v>
      </c>
      <c r="CPR393" s="21">
        <f t="shared" si="39"/>
        <v>0</v>
      </c>
      <c r="CPS393" s="21">
        <f t="shared" si="39"/>
        <v>0</v>
      </c>
      <c r="CPT393" s="21">
        <f t="shared" si="39"/>
        <v>0</v>
      </c>
      <c r="CPU393" s="21">
        <f t="shared" si="39"/>
        <v>0</v>
      </c>
      <c r="CPV393" s="21">
        <f t="shared" si="39"/>
        <v>0</v>
      </c>
      <c r="CPW393" s="21">
        <f t="shared" si="39"/>
        <v>0</v>
      </c>
      <c r="CPX393" s="21">
        <f t="shared" si="39"/>
        <v>0</v>
      </c>
      <c r="CPY393" s="21">
        <f t="shared" si="39"/>
        <v>0</v>
      </c>
      <c r="CPZ393" s="21">
        <f t="shared" si="39"/>
        <v>0</v>
      </c>
      <c r="CQA393" s="21">
        <f t="shared" si="39"/>
        <v>0</v>
      </c>
      <c r="CQB393" s="21">
        <f t="shared" si="39"/>
        <v>0</v>
      </c>
      <c r="CQC393" s="21">
        <f t="shared" si="39"/>
        <v>0</v>
      </c>
      <c r="CQD393" s="21">
        <f t="shared" si="39"/>
        <v>0</v>
      </c>
      <c r="CQE393" s="21">
        <f t="shared" si="39"/>
        <v>0</v>
      </c>
      <c r="CQF393" s="21">
        <f t="shared" si="39"/>
        <v>0</v>
      </c>
      <c r="CQG393" s="21">
        <f t="shared" si="39"/>
        <v>0</v>
      </c>
      <c r="CQH393" s="21">
        <f t="shared" si="39"/>
        <v>0</v>
      </c>
      <c r="CQI393" s="21">
        <f t="shared" si="39"/>
        <v>0</v>
      </c>
      <c r="CQJ393" s="21">
        <f t="shared" si="39"/>
        <v>0</v>
      </c>
      <c r="CQK393" s="21">
        <f t="shared" si="39"/>
        <v>0</v>
      </c>
      <c r="CQL393" s="21">
        <f t="shared" si="39"/>
        <v>0</v>
      </c>
      <c r="CQM393" s="21">
        <f t="shared" si="39"/>
        <v>0</v>
      </c>
      <c r="CQN393" s="21">
        <f t="shared" si="39"/>
        <v>0</v>
      </c>
      <c r="CQO393" s="21">
        <f t="shared" si="39"/>
        <v>0</v>
      </c>
      <c r="CQP393" s="21">
        <f t="shared" si="39"/>
        <v>0</v>
      </c>
      <c r="CQQ393" s="21">
        <f t="shared" si="39"/>
        <v>0</v>
      </c>
      <c r="CQR393" s="21">
        <f t="shared" si="39"/>
        <v>0</v>
      </c>
      <c r="CQS393" s="21">
        <f t="shared" si="39"/>
        <v>0</v>
      </c>
      <c r="CQT393" s="21">
        <f t="shared" si="39"/>
        <v>0</v>
      </c>
      <c r="CQU393" s="21">
        <f t="shared" si="39"/>
        <v>0</v>
      </c>
      <c r="CQV393" s="21">
        <f t="shared" si="39"/>
        <v>0</v>
      </c>
      <c r="CQW393" s="21">
        <f t="shared" si="39"/>
        <v>0</v>
      </c>
      <c r="CQX393" s="21">
        <f t="shared" si="39"/>
        <v>0</v>
      </c>
      <c r="CQY393" s="21">
        <f t="shared" si="39"/>
        <v>0</v>
      </c>
      <c r="CQZ393" s="21">
        <f t="shared" si="39"/>
        <v>0</v>
      </c>
      <c r="CRA393" s="21">
        <f t="shared" si="39"/>
        <v>0</v>
      </c>
      <c r="CRB393" s="21">
        <f t="shared" si="39"/>
        <v>0</v>
      </c>
      <c r="CRC393" s="21">
        <f t="shared" si="39"/>
        <v>0</v>
      </c>
      <c r="CRD393" s="21">
        <f t="shared" si="39"/>
        <v>0</v>
      </c>
      <c r="CRE393" s="21">
        <f t="shared" ref="CRE393:CTP393" si="40">SUM(CRE388:CRE392)</f>
        <v>0</v>
      </c>
      <c r="CRF393" s="21">
        <f t="shared" si="40"/>
        <v>0</v>
      </c>
      <c r="CRG393" s="21">
        <f t="shared" si="40"/>
        <v>0</v>
      </c>
      <c r="CRH393" s="21">
        <f t="shared" si="40"/>
        <v>0</v>
      </c>
      <c r="CRI393" s="21">
        <f t="shared" si="40"/>
        <v>0</v>
      </c>
      <c r="CRJ393" s="21">
        <f t="shared" si="40"/>
        <v>0</v>
      </c>
      <c r="CRK393" s="21">
        <f t="shared" si="40"/>
        <v>0</v>
      </c>
      <c r="CRL393" s="21">
        <f t="shared" si="40"/>
        <v>0</v>
      </c>
      <c r="CRM393" s="21">
        <f t="shared" si="40"/>
        <v>0</v>
      </c>
      <c r="CRN393" s="21">
        <f t="shared" si="40"/>
        <v>0</v>
      </c>
      <c r="CRO393" s="21">
        <f t="shared" si="40"/>
        <v>0</v>
      </c>
      <c r="CRP393" s="21">
        <f t="shared" si="40"/>
        <v>0</v>
      </c>
      <c r="CRQ393" s="21">
        <f t="shared" si="40"/>
        <v>0</v>
      </c>
      <c r="CRR393" s="21">
        <f t="shared" si="40"/>
        <v>0</v>
      </c>
      <c r="CRS393" s="21">
        <f t="shared" si="40"/>
        <v>0</v>
      </c>
      <c r="CRT393" s="21">
        <f t="shared" si="40"/>
        <v>0</v>
      </c>
      <c r="CRU393" s="21">
        <f t="shared" si="40"/>
        <v>0</v>
      </c>
      <c r="CRV393" s="21">
        <f t="shared" si="40"/>
        <v>0</v>
      </c>
      <c r="CRW393" s="21">
        <f t="shared" si="40"/>
        <v>0</v>
      </c>
      <c r="CRX393" s="21">
        <f t="shared" si="40"/>
        <v>0</v>
      </c>
      <c r="CRY393" s="21">
        <f t="shared" si="40"/>
        <v>0</v>
      </c>
      <c r="CRZ393" s="21">
        <f t="shared" si="40"/>
        <v>0</v>
      </c>
      <c r="CSA393" s="21">
        <f t="shared" si="40"/>
        <v>0</v>
      </c>
      <c r="CSB393" s="21">
        <f t="shared" si="40"/>
        <v>0</v>
      </c>
      <c r="CSC393" s="21">
        <f t="shared" si="40"/>
        <v>0</v>
      </c>
      <c r="CSD393" s="21">
        <f t="shared" si="40"/>
        <v>0</v>
      </c>
      <c r="CSE393" s="21">
        <f t="shared" si="40"/>
        <v>0</v>
      </c>
      <c r="CSF393" s="21">
        <f t="shared" si="40"/>
        <v>0</v>
      </c>
      <c r="CSG393" s="21">
        <f t="shared" si="40"/>
        <v>0</v>
      </c>
      <c r="CSH393" s="21">
        <f t="shared" si="40"/>
        <v>0</v>
      </c>
      <c r="CSI393" s="21">
        <f t="shared" si="40"/>
        <v>0</v>
      </c>
      <c r="CSJ393" s="21">
        <f t="shared" si="40"/>
        <v>0</v>
      </c>
      <c r="CSK393" s="21">
        <f t="shared" si="40"/>
        <v>0</v>
      </c>
      <c r="CSL393" s="21">
        <f t="shared" si="40"/>
        <v>0</v>
      </c>
      <c r="CSM393" s="21">
        <f t="shared" si="40"/>
        <v>0</v>
      </c>
      <c r="CSN393" s="21">
        <f t="shared" si="40"/>
        <v>0</v>
      </c>
      <c r="CSO393" s="21">
        <f t="shared" si="40"/>
        <v>0</v>
      </c>
      <c r="CSP393" s="21">
        <f t="shared" si="40"/>
        <v>0</v>
      </c>
      <c r="CSQ393" s="21">
        <f t="shared" si="40"/>
        <v>0</v>
      </c>
      <c r="CSR393" s="21">
        <f t="shared" si="40"/>
        <v>0</v>
      </c>
      <c r="CSS393" s="21">
        <f t="shared" si="40"/>
        <v>0</v>
      </c>
      <c r="CST393" s="21">
        <f t="shared" si="40"/>
        <v>0</v>
      </c>
      <c r="CSU393" s="21">
        <f t="shared" si="40"/>
        <v>0</v>
      </c>
      <c r="CSV393" s="21">
        <f t="shared" si="40"/>
        <v>0</v>
      </c>
      <c r="CSW393" s="21">
        <f t="shared" si="40"/>
        <v>0</v>
      </c>
      <c r="CSX393" s="21">
        <f t="shared" si="40"/>
        <v>0</v>
      </c>
      <c r="CSY393" s="21">
        <f t="shared" si="40"/>
        <v>0</v>
      </c>
      <c r="CSZ393" s="21">
        <f t="shared" si="40"/>
        <v>0</v>
      </c>
      <c r="CTA393" s="21">
        <f t="shared" si="40"/>
        <v>0</v>
      </c>
      <c r="CTB393" s="21">
        <f t="shared" si="40"/>
        <v>0</v>
      </c>
      <c r="CTC393" s="21">
        <f t="shared" si="40"/>
        <v>0</v>
      </c>
      <c r="CTD393" s="21">
        <f t="shared" si="40"/>
        <v>0</v>
      </c>
      <c r="CTE393" s="21">
        <f t="shared" si="40"/>
        <v>0</v>
      </c>
      <c r="CTF393" s="21">
        <f t="shared" si="40"/>
        <v>0</v>
      </c>
      <c r="CTG393" s="21">
        <f t="shared" si="40"/>
        <v>0</v>
      </c>
      <c r="CTH393" s="21">
        <f t="shared" si="40"/>
        <v>0</v>
      </c>
      <c r="CTI393" s="21">
        <f t="shared" si="40"/>
        <v>0</v>
      </c>
      <c r="CTJ393" s="21">
        <f t="shared" si="40"/>
        <v>0</v>
      </c>
      <c r="CTK393" s="21">
        <f t="shared" si="40"/>
        <v>0</v>
      </c>
      <c r="CTL393" s="21">
        <f t="shared" si="40"/>
        <v>0</v>
      </c>
      <c r="CTM393" s="21">
        <f t="shared" si="40"/>
        <v>0</v>
      </c>
      <c r="CTN393" s="21">
        <f t="shared" si="40"/>
        <v>0</v>
      </c>
      <c r="CTO393" s="21">
        <f t="shared" si="40"/>
        <v>0</v>
      </c>
      <c r="CTP393" s="21">
        <f t="shared" si="40"/>
        <v>0</v>
      </c>
      <c r="CTQ393" s="21">
        <f t="shared" ref="CTQ393:CWB393" si="41">SUM(CTQ388:CTQ392)</f>
        <v>0</v>
      </c>
      <c r="CTR393" s="21">
        <f t="shared" si="41"/>
        <v>0</v>
      </c>
      <c r="CTS393" s="21">
        <f t="shared" si="41"/>
        <v>0</v>
      </c>
      <c r="CTT393" s="21">
        <f t="shared" si="41"/>
        <v>0</v>
      </c>
      <c r="CTU393" s="21">
        <f t="shared" si="41"/>
        <v>0</v>
      </c>
      <c r="CTV393" s="21">
        <f t="shared" si="41"/>
        <v>0</v>
      </c>
      <c r="CTW393" s="21">
        <f t="shared" si="41"/>
        <v>0</v>
      </c>
      <c r="CTX393" s="21">
        <f t="shared" si="41"/>
        <v>0</v>
      </c>
      <c r="CTY393" s="21">
        <f t="shared" si="41"/>
        <v>0</v>
      </c>
      <c r="CTZ393" s="21">
        <f t="shared" si="41"/>
        <v>0</v>
      </c>
      <c r="CUA393" s="21">
        <f t="shared" si="41"/>
        <v>0</v>
      </c>
      <c r="CUB393" s="21">
        <f t="shared" si="41"/>
        <v>0</v>
      </c>
      <c r="CUC393" s="21">
        <f t="shared" si="41"/>
        <v>0</v>
      </c>
      <c r="CUD393" s="21">
        <f t="shared" si="41"/>
        <v>0</v>
      </c>
      <c r="CUE393" s="21">
        <f t="shared" si="41"/>
        <v>0</v>
      </c>
      <c r="CUF393" s="21">
        <f t="shared" si="41"/>
        <v>0</v>
      </c>
      <c r="CUG393" s="21">
        <f t="shared" si="41"/>
        <v>0</v>
      </c>
      <c r="CUH393" s="21">
        <f t="shared" si="41"/>
        <v>0</v>
      </c>
      <c r="CUI393" s="21">
        <f t="shared" si="41"/>
        <v>0</v>
      </c>
      <c r="CUJ393" s="21">
        <f t="shared" si="41"/>
        <v>0</v>
      </c>
      <c r="CUK393" s="21">
        <f t="shared" si="41"/>
        <v>0</v>
      </c>
      <c r="CUL393" s="21">
        <f t="shared" si="41"/>
        <v>0</v>
      </c>
      <c r="CUM393" s="21">
        <f t="shared" si="41"/>
        <v>0</v>
      </c>
      <c r="CUN393" s="21">
        <f t="shared" si="41"/>
        <v>0</v>
      </c>
      <c r="CUO393" s="21">
        <f t="shared" si="41"/>
        <v>0</v>
      </c>
      <c r="CUP393" s="21">
        <f t="shared" si="41"/>
        <v>0</v>
      </c>
      <c r="CUQ393" s="21">
        <f t="shared" si="41"/>
        <v>0</v>
      </c>
      <c r="CUR393" s="21">
        <f t="shared" si="41"/>
        <v>0</v>
      </c>
      <c r="CUS393" s="21">
        <f t="shared" si="41"/>
        <v>0</v>
      </c>
      <c r="CUT393" s="21">
        <f t="shared" si="41"/>
        <v>0</v>
      </c>
      <c r="CUU393" s="21">
        <f t="shared" si="41"/>
        <v>0</v>
      </c>
      <c r="CUV393" s="21">
        <f t="shared" si="41"/>
        <v>0</v>
      </c>
      <c r="CUW393" s="21">
        <f t="shared" si="41"/>
        <v>0</v>
      </c>
      <c r="CUX393" s="21">
        <f t="shared" si="41"/>
        <v>0</v>
      </c>
      <c r="CUY393" s="21">
        <f t="shared" si="41"/>
        <v>0</v>
      </c>
      <c r="CUZ393" s="21">
        <f t="shared" si="41"/>
        <v>0</v>
      </c>
      <c r="CVA393" s="21">
        <f t="shared" si="41"/>
        <v>0</v>
      </c>
      <c r="CVB393" s="21">
        <f t="shared" si="41"/>
        <v>0</v>
      </c>
      <c r="CVC393" s="21">
        <f t="shared" si="41"/>
        <v>0</v>
      </c>
      <c r="CVD393" s="21">
        <f t="shared" si="41"/>
        <v>0</v>
      </c>
      <c r="CVE393" s="21">
        <f t="shared" si="41"/>
        <v>0</v>
      </c>
      <c r="CVF393" s="21">
        <f t="shared" si="41"/>
        <v>0</v>
      </c>
      <c r="CVG393" s="21">
        <f t="shared" si="41"/>
        <v>0</v>
      </c>
      <c r="CVH393" s="21">
        <f t="shared" si="41"/>
        <v>0</v>
      </c>
      <c r="CVI393" s="21">
        <f t="shared" si="41"/>
        <v>0</v>
      </c>
      <c r="CVJ393" s="21">
        <f t="shared" si="41"/>
        <v>0</v>
      </c>
      <c r="CVK393" s="21">
        <f t="shared" si="41"/>
        <v>0</v>
      </c>
      <c r="CVL393" s="21">
        <f t="shared" si="41"/>
        <v>0</v>
      </c>
      <c r="CVM393" s="21">
        <f t="shared" si="41"/>
        <v>0</v>
      </c>
      <c r="CVN393" s="21">
        <f t="shared" si="41"/>
        <v>0</v>
      </c>
      <c r="CVO393" s="21">
        <f t="shared" si="41"/>
        <v>0</v>
      </c>
      <c r="CVP393" s="21">
        <f t="shared" si="41"/>
        <v>0</v>
      </c>
      <c r="CVQ393" s="21">
        <f t="shared" si="41"/>
        <v>0</v>
      </c>
      <c r="CVR393" s="21">
        <f t="shared" si="41"/>
        <v>0</v>
      </c>
      <c r="CVS393" s="21">
        <f t="shared" si="41"/>
        <v>0</v>
      </c>
      <c r="CVT393" s="21">
        <f t="shared" si="41"/>
        <v>0</v>
      </c>
      <c r="CVU393" s="21">
        <f t="shared" si="41"/>
        <v>0</v>
      </c>
      <c r="CVV393" s="21">
        <f t="shared" si="41"/>
        <v>0</v>
      </c>
      <c r="CVW393" s="21">
        <f t="shared" si="41"/>
        <v>0</v>
      </c>
      <c r="CVX393" s="21">
        <f t="shared" si="41"/>
        <v>0</v>
      </c>
      <c r="CVY393" s="21">
        <f t="shared" si="41"/>
        <v>0</v>
      </c>
      <c r="CVZ393" s="21">
        <f t="shared" si="41"/>
        <v>0</v>
      </c>
      <c r="CWA393" s="21">
        <f t="shared" si="41"/>
        <v>0</v>
      </c>
      <c r="CWB393" s="21">
        <f t="shared" si="41"/>
        <v>0</v>
      </c>
      <c r="CWC393" s="21">
        <f t="shared" ref="CWC393:CYN393" si="42">SUM(CWC388:CWC392)</f>
        <v>0</v>
      </c>
      <c r="CWD393" s="21">
        <f t="shared" si="42"/>
        <v>0</v>
      </c>
      <c r="CWE393" s="21">
        <f t="shared" si="42"/>
        <v>0</v>
      </c>
      <c r="CWF393" s="21">
        <f t="shared" si="42"/>
        <v>0</v>
      </c>
      <c r="CWG393" s="21">
        <f t="shared" si="42"/>
        <v>0</v>
      </c>
      <c r="CWH393" s="21">
        <f t="shared" si="42"/>
        <v>0</v>
      </c>
      <c r="CWI393" s="21">
        <f t="shared" si="42"/>
        <v>0</v>
      </c>
      <c r="CWJ393" s="21">
        <f t="shared" si="42"/>
        <v>0</v>
      </c>
      <c r="CWK393" s="21">
        <f t="shared" si="42"/>
        <v>0</v>
      </c>
      <c r="CWL393" s="21">
        <f t="shared" si="42"/>
        <v>0</v>
      </c>
      <c r="CWM393" s="21">
        <f t="shared" si="42"/>
        <v>0</v>
      </c>
      <c r="CWN393" s="21">
        <f t="shared" si="42"/>
        <v>0</v>
      </c>
      <c r="CWO393" s="21">
        <f t="shared" si="42"/>
        <v>0</v>
      </c>
      <c r="CWP393" s="21">
        <f t="shared" si="42"/>
        <v>0</v>
      </c>
      <c r="CWQ393" s="21">
        <f t="shared" si="42"/>
        <v>0</v>
      </c>
      <c r="CWR393" s="21">
        <f t="shared" si="42"/>
        <v>0</v>
      </c>
      <c r="CWS393" s="21">
        <f t="shared" si="42"/>
        <v>0</v>
      </c>
      <c r="CWT393" s="21">
        <f t="shared" si="42"/>
        <v>0</v>
      </c>
      <c r="CWU393" s="21">
        <f t="shared" si="42"/>
        <v>0</v>
      </c>
      <c r="CWV393" s="21">
        <f t="shared" si="42"/>
        <v>0</v>
      </c>
      <c r="CWW393" s="21">
        <f t="shared" si="42"/>
        <v>0</v>
      </c>
      <c r="CWX393" s="21">
        <f t="shared" si="42"/>
        <v>0</v>
      </c>
      <c r="CWY393" s="21">
        <f t="shared" si="42"/>
        <v>0</v>
      </c>
      <c r="CWZ393" s="21">
        <f t="shared" si="42"/>
        <v>0</v>
      </c>
      <c r="CXA393" s="21">
        <f t="shared" si="42"/>
        <v>0</v>
      </c>
      <c r="CXB393" s="21">
        <f t="shared" si="42"/>
        <v>0</v>
      </c>
      <c r="CXC393" s="21">
        <f t="shared" si="42"/>
        <v>0</v>
      </c>
      <c r="CXD393" s="21">
        <f t="shared" si="42"/>
        <v>0</v>
      </c>
      <c r="CXE393" s="21">
        <f t="shared" si="42"/>
        <v>0</v>
      </c>
      <c r="CXF393" s="21">
        <f t="shared" si="42"/>
        <v>0</v>
      </c>
      <c r="CXG393" s="21">
        <f t="shared" si="42"/>
        <v>0</v>
      </c>
      <c r="CXH393" s="21">
        <f t="shared" si="42"/>
        <v>0</v>
      </c>
      <c r="CXI393" s="21">
        <f t="shared" si="42"/>
        <v>0</v>
      </c>
      <c r="CXJ393" s="21">
        <f t="shared" si="42"/>
        <v>0</v>
      </c>
      <c r="CXK393" s="21">
        <f t="shared" si="42"/>
        <v>0</v>
      </c>
      <c r="CXL393" s="21">
        <f t="shared" si="42"/>
        <v>0</v>
      </c>
      <c r="CXM393" s="21">
        <f t="shared" si="42"/>
        <v>0</v>
      </c>
      <c r="CXN393" s="21">
        <f t="shared" si="42"/>
        <v>0</v>
      </c>
      <c r="CXO393" s="21">
        <f t="shared" si="42"/>
        <v>0</v>
      </c>
      <c r="CXP393" s="21">
        <f t="shared" si="42"/>
        <v>0</v>
      </c>
      <c r="CXQ393" s="21">
        <f t="shared" si="42"/>
        <v>0</v>
      </c>
      <c r="CXR393" s="21">
        <f t="shared" si="42"/>
        <v>0</v>
      </c>
      <c r="CXS393" s="21">
        <f t="shared" si="42"/>
        <v>0</v>
      </c>
      <c r="CXT393" s="21">
        <f t="shared" si="42"/>
        <v>0</v>
      </c>
      <c r="CXU393" s="21">
        <f t="shared" si="42"/>
        <v>0</v>
      </c>
      <c r="CXV393" s="21">
        <f t="shared" si="42"/>
        <v>0</v>
      </c>
      <c r="CXW393" s="21">
        <f t="shared" si="42"/>
        <v>0</v>
      </c>
      <c r="CXX393" s="21">
        <f t="shared" si="42"/>
        <v>0</v>
      </c>
      <c r="CXY393" s="21">
        <f t="shared" si="42"/>
        <v>0</v>
      </c>
      <c r="CXZ393" s="21">
        <f t="shared" si="42"/>
        <v>0</v>
      </c>
      <c r="CYA393" s="21">
        <f t="shared" si="42"/>
        <v>0</v>
      </c>
      <c r="CYB393" s="21">
        <f t="shared" si="42"/>
        <v>0</v>
      </c>
      <c r="CYC393" s="21">
        <f t="shared" si="42"/>
        <v>0</v>
      </c>
      <c r="CYD393" s="21">
        <f t="shared" si="42"/>
        <v>0</v>
      </c>
      <c r="CYE393" s="21">
        <f t="shared" si="42"/>
        <v>0</v>
      </c>
      <c r="CYF393" s="21">
        <f t="shared" si="42"/>
        <v>0</v>
      </c>
      <c r="CYG393" s="21">
        <f t="shared" si="42"/>
        <v>0</v>
      </c>
      <c r="CYH393" s="21">
        <f t="shared" si="42"/>
        <v>0</v>
      </c>
      <c r="CYI393" s="21">
        <f t="shared" si="42"/>
        <v>0</v>
      </c>
      <c r="CYJ393" s="21">
        <f t="shared" si="42"/>
        <v>0</v>
      </c>
      <c r="CYK393" s="21">
        <f t="shared" si="42"/>
        <v>0</v>
      </c>
      <c r="CYL393" s="21">
        <f t="shared" si="42"/>
        <v>0</v>
      </c>
      <c r="CYM393" s="21">
        <f t="shared" si="42"/>
        <v>0</v>
      </c>
      <c r="CYN393" s="21">
        <f t="shared" si="42"/>
        <v>0</v>
      </c>
      <c r="CYO393" s="21">
        <f t="shared" ref="CYO393:DAZ393" si="43">SUM(CYO388:CYO392)</f>
        <v>0</v>
      </c>
      <c r="CYP393" s="21">
        <f t="shared" si="43"/>
        <v>0</v>
      </c>
      <c r="CYQ393" s="21">
        <f t="shared" si="43"/>
        <v>0</v>
      </c>
      <c r="CYR393" s="21">
        <f t="shared" si="43"/>
        <v>0</v>
      </c>
      <c r="CYS393" s="21">
        <f t="shared" si="43"/>
        <v>0</v>
      </c>
      <c r="CYT393" s="21">
        <f t="shared" si="43"/>
        <v>0</v>
      </c>
      <c r="CYU393" s="21">
        <f t="shared" si="43"/>
        <v>0</v>
      </c>
      <c r="CYV393" s="21">
        <f t="shared" si="43"/>
        <v>0</v>
      </c>
      <c r="CYW393" s="21">
        <f t="shared" si="43"/>
        <v>0</v>
      </c>
      <c r="CYX393" s="21">
        <f t="shared" si="43"/>
        <v>0</v>
      </c>
      <c r="CYY393" s="21">
        <f t="shared" si="43"/>
        <v>0</v>
      </c>
      <c r="CYZ393" s="21">
        <f t="shared" si="43"/>
        <v>0</v>
      </c>
      <c r="CZA393" s="21">
        <f t="shared" si="43"/>
        <v>0</v>
      </c>
      <c r="CZB393" s="21">
        <f t="shared" si="43"/>
        <v>0</v>
      </c>
      <c r="CZC393" s="21">
        <f t="shared" si="43"/>
        <v>0</v>
      </c>
      <c r="CZD393" s="21">
        <f t="shared" si="43"/>
        <v>0</v>
      </c>
      <c r="CZE393" s="21">
        <f t="shared" si="43"/>
        <v>0</v>
      </c>
      <c r="CZF393" s="21">
        <f t="shared" si="43"/>
        <v>0</v>
      </c>
      <c r="CZG393" s="21">
        <f t="shared" si="43"/>
        <v>0</v>
      </c>
      <c r="CZH393" s="21">
        <f t="shared" si="43"/>
        <v>0</v>
      </c>
      <c r="CZI393" s="21">
        <f t="shared" si="43"/>
        <v>0</v>
      </c>
      <c r="CZJ393" s="21">
        <f t="shared" si="43"/>
        <v>0</v>
      </c>
      <c r="CZK393" s="21">
        <f t="shared" si="43"/>
        <v>0</v>
      </c>
      <c r="CZL393" s="21">
        <f t="shared" si="43"/>
        <v>0</v>
      </c>
      <c r="CZM393" s="21">
        <f t="shared" si="43"/>
        <v>0</v>
      </c>
      <c r="CZN393" s="21">
        <f t="shared" si="43"/>
        <v>0</v>
      </c>
      <c r="CZO393" s="21">
        <f t="shared" si="43"/>
        <v>0</v>
      </c>
      <c r="CZP393" s="21">
        <f t="shared" si="43"/>
        <v>0</v>
      </c>
      <c r="CZQ393" s="21">
        <f t="shared" si="43"/>
        <v>0</v>
      </c>
      <c r="CZR393" s="21">
        <f t="shared" si="43"/>
        <v>0</v>
      </c>
      <c r="CZS393" s="21">
        <f t="shared" si="43"/>
        <v>0</v>
      </c>
      <c r="CZT393" s="21">
        <f t="shared" si="43"/>
        <v>0</v>
      </c>
      <c r="CZU393" s="21">
        <f t="shared" si="43"/>
        <v>0</v>
      </c>
      <c r="CZV393" s="21">
        <f t="shared" si="43"/>
        <v>0</v>
      </c>
      <c r="CZW393" s="21">
        <f t="shared" si="43"/>
        <v>0</v>
      </c>
      <c r="CZX393" s="21">
        <f t="shared" si="43"/>
        <v>0</v>
      </c>
      <c r="CZY393" s="21">
        <f t="shared" si="43"/>
        <v>0</v>
      </c>
      <c r="CZZ393" s="21">
        <f t="shared" si="43"/>
        <v>0</v>
      </c>
      <c r="DAA393" s="21">
        <f t="shared" si="43"/>
        <v>0</v>
      </c>
      <c r="DAB393" s="21">
        <f t="shared" si="43"/>
        <v>0</v>
      </c>
      <c r="DAC393" s="21">
        <f t="shared" si="43"/>
        <v>0</v>
      </c>
      <c r="DAD393" s="21">
        <f t="shared" si="43"/>
        <v>0</v>
      </c>
      <c r="DAE393" s="21">
        <f t="shared" si="43"/>
        <v>0</v>
      </c>
      <c r="DAF393" s="21">
        <f t="shared" si="43"/>
        <v>0</v>
      </c>
      <c r="DAG393" s="21">
        <f t="shared" si="43"/>
        <v>0</v>
      </c>
      <c r="DAH393" s="21">
        <f t="shared" si="43"/>
        <v>0</v>
      </c>
      <c r="DAI393" s="21">
        <f t="shared" si="43"/>
        <v>0</v>
      </c>
      <c r="DAJ393" s="21">
        <f t="shared" si="43"/>
        <v>0</v>
      </c>
      <c r="DAK393" s="21">
        <f t="shared" si="43"/>
        <v>0</v>
      </c>
      <c r="DAL393" s="21">
        <f t="shared" si="43"/>
        <v>0</v>
      </c>
      <c r="DAM393" s="21">
        <f t="shared" si="43"/>
        <v>0</v>
      </c>
      <c r="DAN393" s="21">
        <f t="shared" si="43"/>
        <v>0</v>
      </c>
      <c r="DAO393" s="21">
        <f t="shared" si="43"/>
        <v>0</v>
      </c>
      <c r="DAP393" s="21">
        <f t="shared" si="43"/>
        <v>0</v>
      </c>
      <c r="DAQ393" s="21">
        <f t="shared" si="43"/>
        <v>0</v>
      </c>
      <c r="DAR393" s="21">
        <f t="shared" si="43"/>
        <v>0</v>
      </c>
      <c r="DAS393" s="21">
        <f t="shared" si="43"/>
        <v>0</v>
      </c>
      <c r="DAT393" s="21">
        <f t="shared" si="43"/>
        <v>0</v>
      </c>
      <c r="DAU393" s="21">
        <f t="shared" si="43"/>
        <v>0</v>
      </c>
      <c r="DAV393" s="21">
        <f t="shared" si="43"/>
        <v>0</v>
      </c>
      <c r="DAW393" s="21">
        <f t="shared" si="43"/>
        <v>0</v>
      </c>
      <c r="DAX393" s="21">
        <f t="shared" si="43"/>
        <v>0</v>
      </c>
      <c r="DAY393" s="21">
        <f t="shared" si="43"/>
        <v>0</v>
      </c>
      <c r="DAZ393" s="21">
        <f t="shared" si="43"/>
        <v>0</v>
      </c>
      <c r="DBA393" s="21">
        <f t="shared" ref="DBA393:DDL393" si="44">SUM(DBA388:DBA392)</f>
        <v>0</v>
      </c>
      <c r="DBB393" s="21">
        <f t="shared" si="44"/>
        <v>0</v>
      </c>
      <c r="DBC393" s="21">
        <f t="shared" si="44"/>
        <v>0</v>
      </c>
      <c r="DBD393" s="21">
        <f t="shared" si="44"/>
        <v>0</v>
      </c>
      <c r="DBE393" s="21">
        <f t="shared" si="44"/>
        <v>0</v>
      </c>
      <c r="DBF393" s="21">
        <f t="shared" si="44"/>
        <v>0</v>
      </c>
      <c r="DBG393" s="21">
        <f t="shared" si="44"/>
        <v>0</v>
      </c>
      <c r="DBH393" s="21">
        <f t="shared" si="44"/>
        <v>0</v>
      </c>
      <c r="DBI393" s="21">
        <f t="shared" si="44"/>
        <v>0</v>
      </c>
      <c r="DBJ393" s="21">
        <f t="shared" si="44"/>
        <v>0</v>
      </c>
      <c r="DBK393" s="21">
        <f t="shared" si="44"/>
        <v>0</v>
      </c>
      <c r="DBL393" s="21">
        <f t="shared" si="44"/>
        <v>0</v>
      </c>
      <c r="DBM393" s="21">
        <f t="shared" si="44"/>
        <v>0</v>
      </c>
      <c r="DBN393" s="21">
        <f t="shared" si="44"/>
        <v>0</v>
      </c>
      <c r="DBO393" s="21">
        <f t="shared" si="44"/>
        <v>0</v>
      </c>
      <c r="DBP393" s="21">
        <f t="shared" si="44"/>
        <v>0</v>
      </c>
      <c r="DBQ393" s="21">
        <f t="shared" si="44"/>
        <v>0</v>
      </c>
      <c r="DBR393" s="21">
        <f t="shared" si="44"/>
        <v>0</v>
      </c>
      <c r="DBS393" s="21">
        <f t="shared" si="44"/>
        <v>0</v>
      </c>
      <c r="DBT393" s="21">
        <f t="shared" si="44"/>
        <v>0</v>
      </c>
      <c r="DBU393" s="21">
        <f t="shared" si="44"/>
        <v>0</v>
      </c>
      <c r="DBV393" s="21">
        <f t="shared" si="44"/>
        <v>0</v>
      </c>
      <c r="DBW393" s="21">
        <f t="shared" si="44"/>
        <v>0</v>
      </c>
      <c r="DBX393" s="21">
        <f t="shared" si="44"/>
        <v>0</v>
      </c>
      <c r="DBY393" s="21">
        <f t="shared" si="44"/>
        <v>0</v>
      </c>
      <c r="DBZ393" s="21">
        <f t="shared" si="44"/>
        <v>0</v>
      </c>
      <c r="DCA393" s="21">
        <f t="shared" si="44"/>
        <v>0</v>
      </c>
      <c r="DCB393" s="21">
        <f t="shared" si="44"/>
        <v>0</v>
      </c>
      <c r="DCC393" s="21">
        <f t="shared" si="44"/>
        <v>0</v>
      </c>
      <c r="DCD393" s="21">
        <f t="shared" si="44"/>
        <v>0</v>
      </c>
      <c r="DCE393" s="21">
        <f t="shared" si="44"/>
        <v>0</v>
      </c>
      <c r="DCF393" s="21">
        <f t="shared" si="44"/>
        <v>0</v>
      </c>
      <c r="DCG393" s="21">
        <f t="shared" si="44"/>
        <v>0</v>
      </c>
      <c r="DCH393" s="21">
        <f t="shared" si="44"/>
        <v>0</v>
      </c>
      <c r="DCI393" s="21">
        <f t="shared" si="44"/>
        <v>0</v>
      </c>
      <c r="DCJ393" s="21">
        <f t="shared" si="44"/>
        <v>0</v>
      </c>
      <c r="DCK393" s="21">
        <f t="shared" si="44"/>
        <v>0</v>
      </c>
      <c r="DCL393" s="21">
        <f t="shared" si="44"/>
        <v>0</v>
      </c>
      <c r="DCM393" s="21">
        <f t="shared" si="44"/>
        <v>0</v>
      </c>
      <c r="DCN393" s="21">
        <f t="shared" si="44"/>
        <v>0</v>
      </c>
      <c r="DCO393" s="21">
        <f t="shared" si="44"/>
        <v>0</v>
      </c>
      <c r="DCP393" s="21">
        <f t="shared" si="44"/>
        <v>0</v>
      </c>
      <c r="DCQ393" s="21">
        <f t="shared" si="44"/>
        <v>0</v>
      </c>
      <c r="DCR393" s="21">
        <f t="shared" si="44"/>
        <v>0</v>
      </c>
      <c r="DCS393" s="21">
        <f t="shared" si="44"/>
        <v>0</v>
      </c>
      <c r="DCT393" s="21">
        <f t="shared" si="44"/>
        <v>0</v>
      </c>
      <c r="DCU393" s="21">
        <f t="shared" si="44"/>
        <v>0</v>
      </c>
      <c r="DCV393" s="21">
        <f t="shared" si="44"/>
        <v>0</v>
      </c>
      <c r="DCW393" s="21">
        <f t="shared" si="44"/>
        <v>0</v>
      </c>
      <c r="DCX393" s="21">
        <f t="shared" si="44"/>
        <v>0</v>
      </c>
      <c r="DCY393" s="21">
        <f t="shared" si="44"/>
        <v>0</v>
      </c>
      <c r="DCZ393" s="21">
        <f t="shared" si="44"/>
        <v>0</v>
      </c>
      <c r="DDA393" s="21">
        <f t="shared" si="44"/>
        <v>0</v>
      </c>
      <c r="DDB393" s="21">
        <f t="shared" si="44"/>
        <v>0</v>
      </c>
      <c r="DDC393" s="21">
        <f t="shared" si="44"/>
        <v>0</v>
      </c>
      <c r="DDD393" s="21">
        <f t="shared" si="44"/>
        <v>0</v>
      </c>
      <c r="DDE393" s="21">
        <f t="shared" si="44"/>
        <v>0</v>
      </c>
      <c r="DDF393" s="21">
        <f t="shared" si="44"/>
        <v>0</v>
      </c>
      <c r="DDG393" s="21">
        <f t="shared" si="44"/>
        <v>0</v>
      </c>
      <c r="DDH393" s="21">
        <f t="shared" si="44"/>
        <v>0</v>
      </c>
      <c r="DDI393" s="21">
        <f t="shared" si="44"/>
        <v>0</v>
      </c>
      <c r="DDJ393" s="21">
        <f t="shared" si="44"/>
        <v>0</v>
      </c>
      <c r="DDK393" s="21">
        <f t="shared" si="44"/>
        <v>0</v>
      </c>
      <c r="DDL393" s="21">
        <f t="shared" si="44"/>
        <v>0</v>
      </c>
      <c r="DDM393" s="21">
        <f t="shared" ref="DDM393:DFX393" si="45">SUM(DDM388:DDM392)</f>
        <v>0</v>
      </c>
      <c r="DDN393" s="21">
        <f t="shared" si="45"/>
        <v>0</v>
      </c>
      <c r="DDO393" s="21">
        <f t="shared" si="45"/>
        <v>0</v>
      </c>
      <c r="DDP393" s="21">
        <f t="shared" si="45"/>
        <v>0</v>
      </c>
      <c r="DDQ393" s="21">
        <f t="shared" si="45"/>
        <v>0</v>
      </c>
      <c r="DDR393" s="21">
        <f t="shared" si="45"/>
        <v>0</v>
      </c>
      <c r="DDS393" s="21">
        <f t="shared" si="45"/>
        <v>0</v>
      </c>
      <c r="DDT393" s="21">
        <f t="shared" si="45"/>
        <v>0</v>
      </c>
      <c r="DDU393" s="21">
        <f t="shared" si="45"/>
        <v>0</v>
      </c>
      <c r="DDV393" s="21">
        <f t="shared" si="45"/>
        <v>0</v>
      </c>
      <c r="DDW393" s="21">
        <f t="shared" si="45"/>
        <v>0</v>
      </c>
      <c r="DDX393" s="21">
        <f t="shared" si="45"/>
        <v>0</v>
      </c>
      <c r="DDY393" s="21">
        <f t="shared" si="45"/>
        <v>0</v>
      </c>
      <c r="DDZ393" s="21">
        <f t="shared" si="45"/>
        <v>0</v>
      </c>
      <c r="DEA393" s="21">
        <f t="shared" si="45"/>
        <v>0</v>
      </c>
      <c r="DEB393" s="21">
        <f t="shared" si="45"/>
        <v>0</v>
      </c>
      <c r="DEC393" s="21">
        <f t="shared" si="45"/>
        <v>0</v>
      </c>
      <c r="DED393" s="21">
        <f t="shared" si="45"/>
        <v>0</v>
      </c>
      <c r="DEE393" s="21">
        <f t="shared" si="45"/>
        <v>0</v>
      </c>
      <c r="DEF393" s="21">
        <f t="shared" si="45"/>
        <v>0</v>
      </c>
      <c r="DEG393" s="21">
        <f t="shared" si="45"/>
        <v>0</v>
      </c>
      <c r="DEH393" s="21">
        <f t="shared" si="45"/>
        <v>0</v>
      </c>
      <c r="DEI393" s="21">
        <f t="shared" si="45"/>
        <v>0</v>
      </c>
      <c r="DEJ393" s="21">
        <f t="shared" si="45"/>
        <v>0</v>
      </c>
      <c r="DEK393" s="21">
        <f t="shared" si="45"/>
        <v>0</v>
      </c>
      <c r="DEL393" s="21">
        <f t="shared" si="45"/>
        <v>0</v>
      </c>
      <c r="DEM393" s="21">
        <f t="shared" si="45"/>
        <v>0</v>
      </c>
      <c r="DEN393" s="21">
        <f t="shared" si="45"/>
        <v>0</v>
      </c>
      <c r="DEO393" s="21">
        <f t="shared" si="45"/>
        <v>0</v>
      </c>
      <c r="DEP393" s="21">
        <f t="shared" si="45"/>
        <v>0</v>
      </c>
      <c r="DEQ393" s="21">
        <f t="shared" si="45"/>
        <v>0</v>
      </c>
      <c r="DER393" s="21">
        <f t="shared" si="45"/>
        <v>0</v>
      </c>
      <c r="DES393" s="21">
        <f t="shared" si="45"/>
        <v>0</v>
      </c>
      <c r="DET393" s="21">
        <f t="shared" si="45"/>
        <v>0</v>
      </c>
      <c r="DEU393" s="21">
        <f t="shared" si="45"/>
        <v>0</v>
      </c>
      <c r="DEV393" s="21">
        <f t="shared" si="45"/>
        <v>0</v>
      </c>
      <c r="DEW393" s="21">
        <f t="shared" si="45"/>
        <v>0</v>
      </c>
      <c r="DEX393" s="21">
        <f t="shared" si="45"/>
        <v>0</v>
      </c>
      <c r="DEY393" s="21">
        <f t="shared" si="45"/>
        <v>0</v>
      </c>
      <c r="DEZ393" s="21">
        <f t="shared" si="45"/>
        <v>0</v>
      </c>
      <c r="DFA393" s="21">
        <f t="shared" si="45"/>
        <v>0</v>
      </c>
      <c r="DFB393" s="21">
        <f t="shared" si="45"/>
        <v>0</v>
      </c>
      <c r="DFC393" s="21">
        <f t="shared" si="45"/>
        <v>0</v>
      </c>
      <c r="DFD393" s="21">
        <f t="shared" si="45"/>
        <v>0</v>
      </c>
      <c r="DFE393" s="21">
        <f t="shared" si="45"/>
        <v>0</v>
      </c>
      <c r="DFF393" s="21">
        <f t="shared" si="45"/>
        <v>0</v>
      </c>
      <c r="DFG393" s="21">
        <f t="shared" si="45"/>
        <v>0</v>
      </c>
      <c r="DFH393" s="21">
        <f t="shared" si="45"/>
        <v>0</v>
      </c>
      <c r="DFI393" s="21">
        <f t="shared" si="45"/>
        <v>0</v>
      </c>
      <c r="DFJ393" s="21">
        <f t="shared" si="45"/>
        <v>0</v>
      </c>
      <c r="DFK393" s="21">
        <f t="shared" si="45"/>
        <v>0</v>
      </c>
      <c r="DFL393" s="21">
        <f t="shared" si="45"/>
        <v>0</v>
      </c>
      <c r="DFM393" s="21">
        <f t="shared" si="45"/>
        <v>0</v>
      </c>
      <c r="DFN393" s="21">
        <f t="shared" si="45"/>
        <v>0</v>
      </c>
      <c r="DFO393" s="21">
        <f t="shared" si="45"/>
        <v>0</v>
      </c>
      <c r="DFP393" s="21">
        <f t="shared" si="45"/>
        <v>0</v>
      </c>
      <c r="DFQ393" s="21">
        <f t="shared" si="45"/>
        <v>0</v>
      </c>
      <c r="DFR393" s="21">
        <f t="shared" si="45"/>
        <v>0</v>
      </c>
      <c r="DFS393" s="21">
        <f t="shared" si="45"/>
        <v>0</v>
      </c>
      <c r="DFT393" s="21">
        <f t="shared" si="45"/>
        <v>0</v>
      </c>
      <c r="DFU393" s="21">
        <f t="shared" si="45"/>
        <v>0</v>
      </c>
      <c r="DFV393" s="21">
        <f t="shared" si="45"/>
        <v>0</v>
      </c>
      <c r="DFW393" s="21">
        <f t="shared" si="45"/>
        <v>0</v>
      </c>
      <c r="DFX393" s="21">
        <f t="shared" si="45"/>
        <v>0</v>
      </c>
      <c r="DFY393" s="21">
        <f t="shared" ref="DFY393:DIJ393" si="46">SUM(DFY388:DFY392)</f>
        <v>0</v>
      </c>
      <c r="DFZ393" s="21">
        <f t="shared" si="46"/>
        <v>0</v>
      </c>
      <c r="DGA393" s="21">
        <f t="shared" si="46"/>
        <v>0</v>
      </c>
      <c r="DGB393" s="21">
        <f t="shared" si="46"/>
        <v>0</v>
      </c>
      <c r="DGC393" s="21">
        <f t="shared" si="46"/>
        <v>0</v>
      </c>
      <c r="DGD393" s="21">
        <f t="shared" si="46"/>
        <v>0</v>
      </c>
      <c r="DGE393" s="21">
        <f t="shared" si="46"/>
        <v>0</v>
      </c>
      <c r="DGF393" s="21">
        <f t="shared" si="46"/>
        <v>0</v>
      </c>
      <c r="DGG393" s="21">
        <f t="shared" si="46"/>
        <v>0</v>
      </c>
      <c r="DGH393" s="21">
        <f t="shared" si="46"/>
        <v>0</v>
      </c>
      <c r="DGI393" s="21">
        <f t="shared" si="46"/>
        <v>0</v>
      </c>
      <c r="DGJ393" s="21">
        <f t="shared" si="46"/>
        <v>0</v>
      </c>
      <c r="DGK393" s="21">
        <f t="shared" si="46"/>
        <v>0</v>
      </c>
      <c r="DGL393" s="21">
        <f t="shared" si="46"/>
        <v>0</v>
      </c>
      <c r="DGM393" s="21">
        <f t="shared" si="46"/>
        <v>0</v>
      </c>
      <c r="DGN393" s="21">
        <f t="shared" si="46"/>
        <v>0</v>
      </c>
      <c r="DGO393" s="21">
        <f t="shared" si="46"/>
        <v>0</v>
      </c>
      <c r="DGP393" s="21">
        <f t="shared" si="46"/>
        <v>0</v>
      </c>
      <c r="DGQ393" s="21">
        <f t="shared" si="46"/>
        <v>0</v>
      </c>
      <c r="DGR393" s="21">
        <f t="shared" si="46"/>
        <v>0</v>
      </c>
      <c r="DGS393" s="21">
        <f t="shared" si="46"/>
        <v>0</v>
      </c>
      <c r="DGT393" s="21">
        <f t="shared" si="46"/>
        <v>0</v>
      </c>
      <c r="DGU393" s="21">
        <f t="shared" si="46"/>
        <v>0</v>
      </c>
      <c r="DGV393" s="21">
        <f t="shared" si="46"/>
        <v>0</v>
      </c>
      <c r="DGW393" s="21">
        <f t="shared" si="46"/>
        <v>0</v>
      </c>
      <c r="DGX393" s="21">
        <f t="shared" si="46"/>
        <v>0</v>
      </c>
      <c r="DGY393" s="21">
        <f t="shared" si="46"/>
        <v>0</v>
      </c>
      <c r="DGZ393" s="21">
        <f t="shared" si="46"/>
        <v>0</v>
      </c>
      <c r="DHA393" s="21">
        <f t="shared" si="46"/>
        <v>0</v>
      </c>
      <c r="DHB393" s="21">
        <f t="shared" si="46"/>
        <v>0</v>
      </c>
      <c r="DHC393" s="21">
        <f t="shared" si="46"/>
        <v>0</v>
      </c>
      <c r="DHD393" s="21">
        <f t="shared" si="46"/>
        <v>0</v>
      </c>
      <c r="DHE393" s="21">
        <f t="shared" si="46"/>
        <v>0</v>
      </c>
      <c r="DHF393" s="21">
        <f t="shared" si="46"/>
        <v>0</v>
      </c>
      <c r="DHG393" s="21">
        <f t="shared" si="46"/>
        <v>0</v>
      </c>
      <c r="DHH393" s="21">
        <f t="shared" si="46"/>
        <v>0</v>
      </c>
      <c r="DHI393" s="21">
        <f t="shared" si="46"/>
        <v>0</v>
      </c>
      <c r="DHJ393" s="21">
        <f t="shared" si="46"/>
        <v>0</v>
      </c>
      <c r="DHK393" s="21">
        <f t="shared" si="46"/>
        <v>0</v>
      </c>
      <c r="DHL393" s="21">
        <f t="shared" si="46"/>
        <v>0</v>
      </c>
      <c r="DHM393" s="21">
        <f t="shared" si="46"/>
        <v>0</v>
      </c>
      <c r="DHN393" s="21">
        <f t="shared" si="46"/>
        <v>0</v>
      </c>
      <c r="DHO393" s="21">
        <f t="shared" si="46"/>
        <v>0</v>
      </c>
      <c r="DHP393" s="21">
        <f t="shared" si="46"/>
        <v>0</v>
      </c>
      <c r="DHQ393" s="21">
        <f t="shared" si="46"/>
        <v>0</v>
      </c>
      <c r="DHR393" s="21">
        <f t="shared" si="46"/>
        <v>0</v>
      </c>
      <c r="DHS393" s="21">
        <f t="shared" si="46"/>
        <v>0</v>
      </c>
      <c r="DHT393" s="21">
        <f t="shared" si="46"/>
        <v>0</v>
      </c>
      <c r="DHU393" s="21">
        <f t="shared" si="46"/>
        <v>0</v>
      </c>
      <c r="DHV393" s="21">
        <f t="shared" si="46"/>
        <v>0</v>
      </c>
      <c r="DHW393" s="21">
        <f t="shared" si="46"/>
        <v>0</v>
      </c>
      <c r="DHX393" s="21">
        <f t="shared" si="46"/>
        <v>0</v>
      </c>
      <c r="DHY393" s="21">
        <f t="shared" si="46"/>
        <v>0</v>
      </c>
      <c r="DHZ393" s="21">
        <f t="shared" si="46"/>
        <v>0</v>
      </c>
      <c r="DIA393" s="21">
        <f t="shared" si="46"/>
        <v>0</v>
      </c>
      <c r="DIB393" s="21">
        <f t="shared" si="46"/>
        <v>0</v>
      </c>
      <c r="DIC393" s="21">
        <f t="shared" si="46"/>
        <v>0</v>
      </c>
      <c r="DID393" s="21">
        <f t="shared" si="46"/>
        <v>0</v>
      </c>
      <c r="DIE393" s="21">
        <f t="shared" si="46"/>
        <v>0</v>
      </c>
      <c r="DIF393" s="21">
        <f t="shared" si="46"/>
        <v>0</v>
      </c>
      <c r="DIG393" s="21">
        <f t="shared" si="46"/>
        <v>0</v>
      </c>
      <c r="DIH393" s="21">
        <f t="shared" si="46"/>
        <v>0</v>
      </c>
      <c r="DII393" s="21">
        <f t="shared" si="46"/>
        <v>0</v>
      </c>
      <c r="DIJ393" s="21">
        <f t="shared" si="46"/>
        <v>0</v>
      </c>
      <c r="DIK393" s="21">
        <f t="shared" ref="DIK393:DKV393" si="47">SUM(DIK388:DIK392)</f>
        <v>0</v>
      </c>
      <c r="DIL393" s="21">
        <f t="shared" si="47"/>
        <v>0</v>
      </c>
      <c r="DIM393" s="21">
        <f t="shared" si="47"/>
        <v>0</v>
      </c>
      <c r="DIN393" s="21">
        <f t="shared" si="47"/>
        <v>0</v>
      </c>
      <c r="DIO393" s="21">
        <f t="shared" si="47"/>
        <v>0</v>
      </c>
      <c r="DIP393" s="21">
        <f t="shared" si="47"/>
        <v>0</v>
      </c>
      <c r="DIQ393" s="21">
        <f t="shared" si="47"/>
        <v>0</v>
      </c>
      <c r="DIR393" s="21">
        <f t="shared" si="47"/>
        <v>0</v>
      </c>
      <c r="DIS393" s="21">
        <f t="shared" si="47"/>
        <v>0</v>
      </c>
      <c r="DIT393" s="21">
        <f t="shared" si="47"/>
        <v>0</v>
      </c>
      <c r="DIU393" s="21">
        <f t="shared" si="47"/>
        <v>0</v>
      </c>
      <c r="DIV393" s="21">
        <f t="shared" si="47"/>
        <v>0</v>
      </c>
      <c r="DIW393" s="21">
        <f t="shared" si="47"/>
        <v>0</v>
      </c>
      <c r="DIX393" s="21">
        <f t="shared" si="47"/>
        <v>0</v>
      </c>
      <c r="DIY393" s="21">
        <f t="shared" si="47"/>
        <v>0</v>
      </c>
      <c r="DIZ393" s="21">
        <f t="shared" si="47"/>
        <v>0</v>
      </c>
      <c r="DJA393" s="21">
        <f t="shared" si="47"/>
        <v>0</v>
      </c>
      <c r="DJB393" s="21">
        <f t="shared" si="47"/>
        <v>0</v>
      </c>
      <c r="DJC393" s="21">
        <f t="shared" si="47"/>
        <v>0</v>
      </c>
      <c r="DJD393" s="21">
        <f t="shared" si="47"/>
        <v>0</v>
      </c>
      <c r="DJE393" s="21">
        <f t="shared" si="47"/>
        <v>0</v>
      </c>
      <c r="DJF393" s="21">
        <f t="shared" si="47"/>
        <v>0</v>
      </c>
      <c r="DJG393" s="21">
        <f t="shared" si="47"/>
        <v>0</v>
      </c>
      <c r="DJH393" s="21">
        <f t="shared" si="47"/>
        <v>0</v>
      </c>
      <c r="DJI393" s="21">
        <f t="shared" si="47"/>
        <v>0</v>
      </c>
      <c r="DJJ393" s="21">
        <f t="shared" si="47"/>
        <v>0</v>
      </c>
      <c r="DJK393" s="21">
        <f t="shared" si="47"/>
        <v>0</v>
      </c>
      <c r="DJL393" s="21">
        <f t="shared" si="47"/>
        <v>0</v>
      </c>
      <c r="DJM393" s="21">
        <f t="shared" si="47"/>
        <v>0</v>
      </c>
      <c r="DJN393" s="21">
        <f t="shared" si="47"/>
        <v>0</v>
      </c>
      <c r="DJO393" s="21">
        <f t="shared" si="47"/>
        <v>0</v>
      </c>
      <c r="DJP393" s="21">
        <f t="shared" si="47"/>
        <v>0</v>
      </c>
      <c r="DJQ393" s="21">
        <f t="shared" si="47"/>
        <v>0</v>
      </c>
      <c r="DJR393" s="21">
        <f t="shared" si="47"/>
        <v>0</v>
      </c>
      <c r="DJS393" s="21">
        <f t="shared" si="47"/>
        <v>0</v>
      </c>
      <c r="DJT393" s="21">
        <f t="shared" si="47"/>
        <v>0</v>
      </c>
      <c r="DJU393" s="21">
        <f t="shared" si="47"/>
        <v>0</v>
      </c>
      <c r="DJV393" s="21">
        <f t="shared" si="47"/>
        <v>0</v>
      </c>
      <c r="DJW393" s="21">
        <f t="shared" si="47"/>
        <v>0</v>
      </c>
      <c r="DJX393" s="21">
        <f t="shared" si="47"/>
        <v>0</v>
      </c>
      <c r="DJY393" s="21">
        <f t="shared" si="47"/>
        <v>0</v>
      </c>
      <c r="DJZ393" s="21">
        <f t="shared" si="47"/>
        <v>0</v>
      </c>
      <c r="DKA393" s="21">
        <f t="shared" si="47"/>
        <v>0</v>
      </c>
      <c r="DKB393" s="21">
        <f t="shared" si="47"/>
        <v>0</v>
      </c>
      <c r="DKC393" s="21">
        <f t="shared" si="47"/>
        <v>0</v>
      </c>
      <c r="DKD393" s="21">
        <f t="shared" si="47"/>
        <v>0</v>
      </c>
      <c r="DKE393" s="21">
        <f t="shared" si="47"/>
        <v>0</v>
      </c>
      <c r="DKF393" s="21">
        <f t="shared" si="47"/>
        <v>0</v>
      </c>
      <c r="DKG393" s="21">
        <f t="shared" si="47"/>
        <v>0</v>
      </c>
      <c r="DKH393" s="21">
        <f t="shared" si="47"/>
        <v>0</v>
      </c>
      <c r="DKI393" s="21">
        <f t="shared" si="47"/>
        <v>0</v>
      </c>
      <c r="DKJ393" s="21">
        <f t="shared" si="47"/>
        <v>0</v>
      </c>
      <c r="DKK393" s="21">
        <f t="shared" si="47"/>
        <v>0</v>
      </c>
      <c r="DKL393" s="21">
        <f t="shared" si="47"/>
        <v>0</v>
      </c>
      <c r="DKM393" s="21">
        <f t="shared" si="47"/>
        <v>0</v>
      </c>
      <c r="DKN393" s="21">
        <f t="shared" si="47"/>
        <v>0</v>
      </c>
      <c r="DKO393" s="21">
        <f t="shared" si="47"/>
        <v>0</v>
      </c>
      <c r="DKP393" s="21">
        <f t="shared" si="47"/>
        <v>0</v>
      </c>
      <c r="DKQ393" s="21">
        <f t="shared" si="47"/>
        <v>0</v>
      </c>
      <c r="DKR393" s="21">
        <f t="shared" si="47"/>
        <v>0</v>
      </c>
      <c r="DKS393" s="21">
        <f t="shared" si="47"/>
        <v>0</v>
      </c>
      <c r="DKT393" s="21">
        <f t="shared" si="47"/>
        <v>0</v>
      </c>
      <c r="DKU393" s="21">
        <f t="shared" si="47"/>
        <v>0</v>
      </c>
      <c r="DKV393" s="21">
        <f t="shared" si="47"/>
        <v>0</v>
      </c>
      <c r="DKW393" s="21">
        <f t="shared" ref="DKW393:DNH393" si="48">SUM(DKW388:DKW392)</f>
        <v>0</v>
      </c>
      <c r="DKX393" s="21">
        <f t="shared" si="48"/>
        <v>0</v>
      </c>
      <c r="DKY393" s="21">
        <f t="shared" si="48"/>
        <v>0</v>
      </c>
      <c r="DKZ393" s="21">
        <f t="shared" si="48"/>
        <v>0</v>
      </c>
      <c r="DLA393" s="21">
        <f t="shared" si="48"/>
        <v>0</v>
      </c>
      <c r="DLB393" s="21">
        <f t="shared" si="48"/>
        <v>0</v>
      </c>
      <c r="DLC393" s="21">
        <f t="shared" si="48"/>
        <v>0</v>
      </c>
      <c r="DLD393" s="21">
        <f t="shared" si="48"/>
        <v>0</v>
      </c>
      <c r="DLE393" s="21">
        <f t="shared" si="48"/>
        <v>0</v>
      </c>
      <c r="DLF393" s="21">
        <f t="shared" si="48"/>
        <v>0</v>
      </c>
      <c r="DLG393" s="21">
        <f t="shared" si="48"/>
        <v>0</v>
      </c>
      <c r="DLH393" s="21">
        <f t="shared" si="48"/>
        <v>0</v>
      </c>
      <c r="DLI393" s="21">
        <f t="shared" si="48"/>
        <v>0</v>
      </c>
      <c r="DLJ393" s="21">
        <f t="shared" si="48"/>
        <v>0</v>
      </c>
      <c r="DLK393" s="21">
        <f t="shared" si="48"/>
        <v>0</v>
      </c>
      <c r="DLL393" s="21">
        <f t="shared" si="48"/>
        <v>0</v>
      </c>
      <c r="DLM393" s="21">
        <f t="shared" si="48"/>
        <v>0</v>
      </c>
      <c r="DLN393" s="21">
        <f t="shared" si="48"/>
        <v>0</v>
      </c>
      <c r="DLO393" s="21">
        <f t="shared" si="48"/>
        <v>0</v>
      </c>
      <c r="DLP393" s="21">
        <f t="shared" si="48"/>
        <v>0</v>
      </c>
      <c r="DLQ393" s="21">
        <f t="shared" si="48"/>
        <v>0</v>
      </c>
      <c r="DLR393" s="21">
        <f t="shared" si="48"/>
        <v>0</v>
      </c>
      <c r="DLS393" s="21">
        <f t="shared" si="48"/>
        <v>0</v>
      </c>
      <c r="DLT393" s="21">
        <f t="shared" si="48"/>
        <v>0</v>
      </c>
      <c r="DLU393" s="21">
        <f t="shared" si="48"/>
        <v>0</v>
      </c>
      <c r="DLV393" s="21">
        <f t="shared" si="48"/>
        <v>0</v>
      </c>
      <c r="DLW393" s="21">
        <f t="shared" si="48"/>
        <v>0</v>
      </c>
      <c r="DLX393" s="21">
        <f t="shared" si="48"/>
        <v>0</v>
      </c>
      <c r="DLY393" s="21">
        <f t="shared" si="48"/>
        <v>0</v>
      </c>
      <c r="DLZ393" s="21">
        <f t="shared" si="48"/>
        <v>0</v>
      </c>
      <c r="DMA393" s="21">
        <f t="shared" si="48"/>
        <v>0</v>
      </c>
      <c r="DMB393" s="21">
        <f t="shared" si="48"/>
        <v>0</v>
      </c>
      <c r="DMC393" s="21">
        <f t="shared" si="48"/>
        <v>0</v>
      </c>
      <c r="DMD393" s="21">
        <f t="shared" si="48"/>
        <v>0</v>
      </c>
      <c r="DME393" s="21">
        <f t="shared" si="48"/>
        <v>0</v>
      </c>
      <c r="DMF393" s="21">
        <f t="shared" si="48"/>
        <v>0</v>
      </c>
      <c r="DMG393" s="21">
        <f t="shared" si="48"/>
        <v>0</v>
      </c>
      <c r="DMH393" s="21">
        <f t="shared" si="48"/>
        <v>0</v>
      </c>
      <c r="DMI393" s="21">
        <f t="shared" si="48"/>
        <v>0</v>
      </c>
      <c r="DMJ393" s="21">
        <f t="shared" si="48"/>
        <v>0</v>
      </c>
      <c r="DMK393" s="21">
        <f t="shared" si="48"/>
        <v>0</v>
      </c>
      <c r="DML393" s="21">
        <f t="shared" si="48"/>
        <v>0</v>
      </c>
      <c r="DMM393" s="21">
        <f t="shared" si="48"/>
        <v>0</v>
      </c>
      <c r="DMN393" s="21">
        <f t="shared" si="48"/>
        <v>0</v>
      </c>
      <c r="DMO393" s="21">
        <f t="shared" si="48"/>
        <v>0</v>
      </c>
      <c r="DMP393" s="21">
        <f t="shared" si="48"/>
        <v>0</v>
      </c>
      <c r="DMQ393" s="21">
        <f t="shared" si="48"/>
        <v>0</v>
      </c>
      <c r="DMR393" s="21">
        <f t="shared" si="48"/>
        <v>0</v>
      </c>
      <c r="DMS393" s="21">
        <f t="shared" si="48"/>
        <v>0</v>
      </c>
      <c r="DMT393" s="21">
        <f t="shared" si="48"/>
        <v>0</v>
      </c>
      <c r="DMU393" s="21">
        <f t="shared" si="48"/>
        <v>0</v>
      </c>
      <c r="DMV393" s="21">
        <f t="shared" si="48"/>
        <v>0</v>
      </c>
      <c r="DMW393" s="21">
        <f t="shared" si="48"/>
        <v>0</v>
      </c>
      <c r="DMX393" s="21">
        <f t="shared" si="48"/>
        <v>0</v>
      </c>
      <c r="DMY393" s="21">
        <f t="shared" si="48"/>
        <v>0</v>
      </c>
      <c r="DMZ393" s="21">
        <f t="shared" si="48"/>
        <v>0</v>
      </c>
      <c r="DNA393" s="21">
        <f t="shared" si="48"/>
        <v>0</v>
      </c>
      <c r="DNB393" s="21">
        <f t="shared" si="48"/>
        <v>0</v>
      </c>
      <c r="DNC393" s="21">
        <f t="shared" si="48"/>
        <v>0</v>
      </c>
      <c r="DND393" s="21">
        <f t="shared" si="48"/>
        <v>0</v>
      </c>
      <c r="DNE393" s="21">
        <f t="shared" si="48"/>
        <v>0</v>
      </c>
      <c r="DNF393" s="21">
        <f t="shared" si="48"/>
        <v>0</v>
      </c>
      <c r="DNG393" s="21">
        <f t="shared" si="48"/>
        <v>0</v>
      </c>
      <c r="DNH393" s="21">
        <f t="shared" si="48"/>
        <v>0</v>
      </c>
      <c r="DNI393" s="21">
        <f t="shared" ref="DNI393:DPT393" si="49">SUM(DNI388:DNI392)</f>
        <v>0</v>
      </c>
      <c r="DNJ393" s="21">
        <f t="shared" si="49"/>
        <v>0</v>
      </c>
      <c r="DNK393" s="21">
        <f t="shared" si="49"/>
        <v>0</v>
      </c>
      <c r="DNL393" s="21">
        <f t="shared" si="49"/>
        <v>0</v>
      </c>
      <c r="DNM393" s="21">
        <f t="shared" si="49"/>
        <v>0</v>
      </c>
      <c r="DNN393" s="21">
        <f t="shared" si="49"/>
        <v>0</v>
      </c>
      <c r="DNO393" s="21">
        <f t="shared" si="49"/>
        <v>0</v>
      </c>
      <c r="DNP393" s="21">
        <f t="shared" si="49"/>
        <v>0</v>
      </c>
      <c r="DNQ393" s="21">
        <f t="shared" si="49"/>
        <v>0</v>
      </c>
      <c r="DNR393" s="21">
        <f t="shared" si="49"/>
        <v>0</v>
      </c>
      <c r="DNS393" s="21">
        <f t="shared" si="49"/>
        <v>0</v>
      </c>
      <c r="DNT393" s="21">
        <f t="shared" si="49"/>
        <v>0</v>
      </c>
      <c r="DNU393" s="21">
        <f t="shared" si="49"/>
        <v>0</v>
      </c>
      <c r="DNV393" s="21">
        <f t="shared" si="49"/>
        <v>0</v>
      </c>
      <c r="DNW393" s="21">
        <f t="shared" si="49"/>
        <v>0</v>
      </c>
      <c r="DNX393" s="21">
        <f t="shared" si="49"/>
        <v>0</v>
      </c>
      <c r="DNY393" s="21">
        <f t="shared" si="49"/>
        <v>0</v>
      </c>
      <c r="DNZ393" s="21">
        <f t="shared" si="49"/>
        <v>0</v>
      </c>
      <c r="DOA393" s="21">
        <f t="shared" si="49"/>
        <v>0</v>
      </c>
      <c r="DOB393" s="21">
        <f t="shared" si="49"/>
        <v>0</v>
      </c>
      <c r="DOC393" s="21">
        <f t="shared" si="49"/>
        <v>0</v>
      </c>
      <c r="DOD393" s="21">
        <f t="shared" si="49"/>
        <v>0</v>
      </c>
      <c r="DOE393" s="21">
        <f t="shared" si="49"/>
        <v>0</v>
      </c>
      <c r="DOF393" s="21">
        <f t="shared" si="49"/>
        <v>0</v>
      </c>
      <c r="DOG393" s="21">
        <f t="shared" si="49"/>
        <v>0</v>
      </c>
      <c r="DOH393" s="21">
        <f t="shared" si="49"/>
        <v>0</v>
      </c>
      <c r="DOI393" s="21">
        <f t="shared" si="49"/>
        <v>0</v>
      </c>
      <c r="DOJ393" s="21">
        <f t="shared" si="49"/>
        <v>0</v>
      </c>
      <c r="DOK393" s="21">
        <f t="shared" si="49"/>
        <v>0</v>
      </c>
      <c r="DOL393" s="21">
        <f t="shared" si="49"/>
        <v>0</v>
      </c>
      <c r="DOM393" s="21">
        <f t="shared" si="49"/>
        <v>0</v>
      </c>
      <c r="DON393" s="21">
        <f t="shared" si="49"/>
        <v>0</v>
      </c>
      <c r="DOO393" s="21">
        <f t="shared" si="49"/>
        <v>0</v>
      </c>
      <c r="DOP393" s="21">
        <f t="shared" si="49"/>
        <v>0</v>
      </c>
      <c r="DOQ393" s="21">
        <f t="shared" si="49"/>
        <v>0</v>
      </c>
      <c r="DOR393" s="21">
        <f t="shared" si="49"/>
        <v>0</v>
      </c>
      <c r="DOS393" s="21">
        <f t="shared" si="49"/>
        <v>0</v>
      </c>
      <c r="DOT393" s="21">
        <f t="shared" si="49"/>
        <v>0</v>
      </c>
      <c r="DOU393" s="21">
        <f t="shared" si="49"/>
        <v>0</v>
      </c>
      <c r="DOV393" s="21">
        <f t="shared" si="49"/>
        <v>0</v>
      </c>
      <c r="DOW393" s="21">
        <f t="shared" si="49"/>
        <v>0</v>
      </c>
      <c r="DOX393" s="21">
        <f t="shared" si="49"/>
        <v>0</v>
      </c>
      <c r="DOY393" s="21">
        <f t="shared" si="49"/>
        <v>0</v>
      </c>
      <c r="DOZ393" s="21">
        <f t="shared" si="49"/>
        <v>0</v>
      </c>
      <c r="DPA393" s="21">
        <f t="shared" si="49"/>
        <v>0</v>
      </c>
      <c r="DPB393" s="21">
        <f t="shared" si="49"/>
        <v>0</v>
      </c>
      <c r="DPC393" s="21">
        <f t="shared" si="49"/>
        <v>0</v>
      </c>
      <c r="DPD393" s="21">
        <f t="shared" si="49"/>
        <v>0</v>
      </c>
      <c r="DPE393" s="21">
        <f t="shared" si="49"/>
        <v>0</v>
      </c>
      <c r="DPF393" s="21">
        <f t="shared" si="49"/>
        <v>0</v>
      </c>
      <c r="DPG393" s="21">
        <f t="shared" si="49"/>
        <v>0</v>
      </c>
      <c r="DPH393" s="21">
        <f t="shared" si="49"/>
        <v>0</v>
      </c>
      <c r="DPI393" s="21">
        <f t="shared" si="49"/>
        <v>0</v>
      </c>
      <c r="DPJ393" s="21">
        <f t="shared" si="49"/>
        <v>0</v>
      </c>
      <c r="DPK393" s="21">
        <f t="shared" si="49"/>
        <v>0</v>
      </c>
      <c r="DPL393" s="21">
        <f t="shared" si="49"/>
        <v>0</v>
      </c>
      <c r="DPM393" s="21">
        <f t="shared" si="49"/>
        <v>0</v>
      </c>
      <c r="DPN393" s="21">
        <f t="shared" si="49"/>
        <v>0</v>
      </c>
      <c r="DPO393" s="21">
        <f t="shared" si="49"/>
        <v>0</v>
      </c>
      <c r="DPP393" s="21">
        <f t="shared" si="49"/>
        <v>0</v>
      </c>
      <c r="DPQ393" s="21">
        <f t="shared" si="49"/>
        <v>0</v>
      </c>
      <c r="DPR393" s="21">
        <f t="shared" si="49"/>
        <v>0</v>
      </c>
      <c r="DPS393" s="21">
        <f t="shared" si="49"/>
        <v>0</v>
      </c>
      <c r="DPT393" s="21">
        <f t="shared" si="49"/>
        <v>0</v>
      </c>
      <c r="DPU393" s="21">
        <f t="shared" ref="DPU393:DSF393" si="50">SUM(DPU388:DPU392)</f>
        <v>0</v>
      </c>
      <c r="DPV393" s="21">
        <f t="shared" si="50"/>
        <v>0</v>
      </c>
      <c r="DPW393" s="21">
        <f t="shared" si="50"/>
        <v>0</v>
      </c>
      <c r="DPX393" s="21">
        <f t="shared" si="50"/>
        <v>0</v>
      </c>
      <c r="DPY393" s="21">
        <f t="shared" si="50"/>
        <v>0</v>
      </c>
      <c r="DPZ393" s="21">
        <f t="shared" si="50"/>
        <v>0</v>
      </c>
      <c r="DQA393" s="21">
        <f t="shared" si="50"/>
        <v>0</v>
      </c>
      <c r="DQB393" s="21">
        <f t="shared" si="50"/>
        <v>0</v>
      </c>
      <c r="DQC393" s="21">
        <f t="shared" si="50"/>
        <v>0</v>
      </c>
      <c r="DQD393" s="21">
        <f t="shared" si="50"/>
        <v>0</v>
      </c>
      <c r="DQE393" s="21">
        <f t="shared" si="50"/>
        <v>0</v>
      </c>
      <c r="DQF393" s="21">
        <f t="shared" si="50"/>
        <v>0</v>
      </c>
      <c r="DQG393" s="21">
        <f t="shared" si="50"/>
        <v>0</v>
      </c>
      <c r="DQH393" s="21">
        <f t="shared" si="50"/>
        <v>0</v>
      </c>
      <c r="DQI393" s="21">
        <f t="shared" si="50"/>
        <v>0</v>
      </c>
      <c r="DQJ393" s="21">
        <f t="shared" si="50"/>
        <v>0</v>
      </c>
      <c r="DQK393" s="21">
        <f t="shared" si="50"/>
        <v>0</v>
      </c>
      <c r="DQL393" s="21">
        <f t="shared" si="50"/>
        <v>0</v>
      </c>
      <c r="DQM393" s="21">
        <f t="shared" si="50"/>
        <v>0</v>
      </c>
      <c r="DQN393" s="21">
        <f t="shared" si="50"/>
        <v>0</v>
      </c>
      <c r="DQO393" s="21">
        <f t="shared" si="50"/>
        <v>0</v>
      </c>
      <c r="DQP393" s="21">
        <f t="shared" si="50"/>
        <v>0</v>
      </c>
      <c r="DQQ393" s="21">
        <f t="shared" si="50"/>
        <v>0</v>
      </c>
      <c r="DQR393" s="21">
        <f t="shared" si="50"/>
        <v>0</v>
      </c>
      <c r="DQS393" s="21">
        <f t="shared" si="50"/>
        <v>0</v>
      </c>
      <c r="DQT393" s="21">
        <f t="shared" si="50"/>
        <v>0</v>
      </c>
      <c r="DQU393" s="21">
        <f t="shared" si="50"/>
        <v>0</v>
      </c>
      <c r="DQV393" s="21">
        <f t="shared" si="50"/>
        <v>0</v>
      </c>
      <c r="DQW393" s="21">
        <f t="shared" si="50"/>
        <v>0</v>
      </c>
      <c r="DQX393" s="21">
        <f t="shared" si="50"/>
        <v>0</v>
      </c>
      <c r="DQY393" s="21">
        <f t="shared" si="50"/>
        <v>0</v>
      </c>
      <c r="DQZ393" s="21">
        <f t="shared" si="50"/>
        <v>0</v>
      </c>
      <c r="DRA393" s="21">
        <f t="shared" si="50"/>
        <v>0</v>
      </c>
      <c r="DRB393" s="21">
        <f t="shared" si="50"/>
        <v>0</v>
      </c>
      <c r="DRC393" s="21">
        <f t="shared" si="50"/>
        <v>0</v>
      </c>
      <c r="DRD393" s="21">
        <f t="shared" si="50"/>
        <v>0</v>
      </c>
      <c r="DRE393" s="21">
        <f t="shared" si="50"/>
        <v>0</v>
      </c>
      <c r="DRF393" s="21">
        <f t="shared" si="50"/>
        <v>0</v>
      </c>
      <c r="DRG393" s="21">
        <f t="shared" si="50"/>
        <v>0</v>
      </c>
      <c r="DRH393" s="21">
        <f t="shared" si="50"/>
        <v>0</v>
      </c>
      <c r="DRI393" s="21">
        <f t="shared" si="50"/>
        <v>0</v>
      </c>
      <c r="DRJ393" s="21">
        <f t="shared" si="50"/>
        <v>0</v>
      </c>
      <c r="DRK393" s="21">
        <f t="shared" si="50"/>
        <v>0</v>
      </c>
      <c r="DRL393" s="21">
        <f t="shared" si="50"/>
        <v>0</v>
      </c>
      <c r="DRM393" s="21">
        <f t="shared" si="50"/>
        <v>0</v>
      </c>
      <c r="DRN393" s="21">
        <f t="shared" si="50"/>
        <v>0</v>
      </c>
      <c r="DRO393" s="21">
        <f t="shared" si="50"/>
        <v>0</v>
      </c>
      <c r="DRP393" s="21">
        <f t="shared" si="50"/>
        <v>0</v>
      </c>
      <c r="DRQ393" s="21">
        <f t="shared" si="50"/>
        <v>0</v>
      </c>
      <c r="DRR393" s="21">
        <f t="shared" si="50"/>
        <v>0</v>
      </c>
      <c r="DRS393" s="21">
        <f t="shared" si="50"/>
        <v>0</v>
      </c>
      <c r="DRT393" s="21">
        <f t="shared" si="50"/>
        <v>0</v>
      </c>
      <c r="DRU393" s="21">
        <f t="shared" si="50"/>
        <v>0</v>
      </c>
      <c r="DRV393" s="21">
        <f t="shared" si="50"/>
        <v>0</v>
      </c>
      <c r="DRW393" s="21">
        <f t="shared" si="50"/>
        <v>0</v>
      </c>
      <c r="DRX393" s="21">
        <f t="shared" si="50"/>
        <v>0</v>
      </c>
      <c r="DRY393" s="21">
        <f t="shared" si="50"/>
        <v>0</v>
      </c>
      <c r="DRZ393" s="21">
        <f t="shared" si="50"/>
        <v>0</v>
      </c>
      <c r="DSA393" s="21">
        <f t="shared" si="50"/>
        <v>0</v>
      </c>
      <c r="DSB393" s="21">
        <f t="shared" si="50"/>
        <v>0</v>
      </c>
      <c r="DSC393" s="21">
        <f t="shared" si="50"/>
        <v>0</v>
      </c>
      <c r="DSD393" s="21">
        <f t="shared" si="50"/>
        <v>0</v>
      </c>
      <c r="DSE393" s="21">
        <f t="shared" si="50"/>
        <v>0</v>
      </c>
      <c r="DSF393" s="21">
        <f t="shared" si="50"/>
        <v>0</v>
      </c>
      <c r="DSG393" s="21">
        <f t="shared" ref="DSG393:DUR393" si="51">SUM(DSG388:DSG392)</f>
        <v>0</v>
      </c>
      <c r="DSH393" s="21">
        <f t="shared" si="51"/>
        <v>0</v>
      </c>
      <c r="DSI393" s="21">
        <f t="shared" si="51"/>
        <v>0</v>
      </c>
      <c r="DSJ393" s="21">
        <f t="shared" si="51"/>
        <v>0</v>
      </c>
      <c r="DSK393" s="21">
        <f t="shared" si="51"/>
        <v>0</v>
      </c>
      <c r="DSL393" s="21">
        <f t="shared" si="51"/>
        <v>0</v>
      </c>
      <c r="DSM393" s="21">
        <f t="shared" si="51"/>
        <v>0</v>
      </c>
      <c r="DSN393" s="21">
        <f t="shared" si="51"/>
        <v>0</v>
      </c>
      <c r="DSO393" s="21">
        <f t="shared" si="51"/>
        <v>0</v>
      </c>
      <c r="DSP393" s="21">
        <f t="shared" si="51"/>
        <v>0</v>
      </c>
      <c r="DSQ393" s="21">
        <f t="shared" si="51"/>
        <v>0</v>
      </c>
      <c r="DSR393" s="21">
        <f t="shared" si="51"/>
        <v>0</v>
      </c>
      <c r="DSS393" s="21">
        <f t="shared" si="51"/>
        <v>0</v>
      </c>
      <c r="DST393" s="21">
        <f t="shared" si="51"/>
        <v>0</v>
      </c>
      <c r="DSU393" s="21">
        <f t="shared" si="51"/>
        <v>0</v>
      </c>
      <c r="DSV393" s="21">
        <f t="shared" si="51"/>
        <v>0</v>
      </c>
      <c r="DSW393" s="21">
        <f t="shared" si="51"/>
        <v>0</v>
      </c>
      <c r="DSX393" s="21">
        <f t="shared" si="51"/>
        <v>0</v>
      </c>
      <c r="DSY393" s="21">
        <f t="shared" si="51"/>
        <v>0</v>
      </c>
      <c r="DSZ393" s="21">
        <f t="shared" si="51"/>
        <v>0</v>
      </c>
      <c r="DTA393" s="21">
        <f t="shared" si="51"/>
        <v>0</v>
      </c>
      <c r="DTB393" s="21">
        <f t="shared" si="51"/>
        <v>0</v>
      </c>
      <c r="DTC393" s="21">
        <f t="shared" si="51"/>
        <v>0</v>
      </c>
      <c r="DTD393" s="21">
        <f t="shared" si="51"/>
        <v>0</v>
      </c>
      <c r="DTE393" s="21">
        <f t="shared" si="51"/>
        <v>0</v>
      </c>
      <c r="DTF393" s="21">
        <f t="shared" si="51"/>
        <v>0</v>
      </c>
      <c r="DTG393" s="21">
        <f t="shared" si="51"/>
        <v>0</v>
      </c>
      <c r="DTH393" s="21">
        <f t="shared" si="51"/>
        <v>0</v>
      </c>
      <c r="DTI393" s="21">
        <f t="shared" si="51"/>
        <v>0</v>
      </c>
      <c r="DTJ393" s="21">
        <f t="shared" si="51"/>
        <v>0</v>
      </c>
      <c r="DTK393" s="21">
        <f t="shared" si="51"/>
        <v>0</v>
      </c>
      <c r="DTL393" s="21">
        <f t="shared" si="51"/>
        <v>0</v>
      </c>
      <c r="DTM393" s="21">
        <f t="shared" si="51"/>
        <v>0</v>
      </c>
      <c r="DTN393" s="21">
        <f t="shared" si="51"/>
        <v>0</v>
      </c>
      <c r="DTO393" s="21">
        <f t="shared" si="51"/>
        <v>0</v>
      </c>
      <c r="DTP393" s="21">
        <f t="shared" si="51"/>
        <v>0</v>
      </c>
      <c r="DTQ393" s="21">
        <f t="shared" si="51"/>
        <v>0</v>
      </c>
      <c r="DTR393" s="21">
        <f t="shared" si="51"/>
        <v>0</v>
      </c>
      <c r="DTS393" s="21">
        <f t="shared" si="51"/>
        <v>0</v>
      </c>
      <c r="DTT393" s="21">
        <f t="shared" si="51"/>
        <v>0</v>
      </c>
      <c r="DTU393" s="21">
        <f t="shared" si="51"/>
        <v>0</v>
      </c>
      <c r="DTV393" s="21">
        <f t="shared" si="51"/>
        <v>0</v>
      </c>
      <c r="DTW393" s="21">
        <f t="shared" si="51"/>
        <v>0</v>
      </c>
      <c r="DTX393" s="21">
        <f t="shared" si="51"/>
        <v>0</v>
      </c>
      <c r="DTY393" s="21">
        <f t="shared" si="51"/>
        <v>0</v>
      </c>
      <c r="DTZ393" s="21">
        <f t="shared" si="51"/>
        <v>0</v>
      </c>
      <c r="DUA393" s="21">
        <f t="shared" si="51"/>
        <v>0</v>
      </c>
      <c r="DUB393" s="21">
        <f t="shared" si="51"/>
        <v>0</v>
      </c>
      <c r="DUC393" s="21">
        <f t="shared" si="51"/>
        <v>0</v>
      </c>
      <c r="DUD393" s="21">
        <f t="shared" si="51"/>
        <v>0</v>
      </c>
      <c r="DUE393" s="21">
        <f t="shared" si="51"/>
        <v>0</v>
      </c>
      <c r="DUF393" s="21">
        <f t="shared" si="51"/>
        <v>0</v>
      </c>
      <c r="DUG393" s="21">
        <f t="shared" si="51"/>
        <v>0</v>
      </c>
      <c r="DUH393" s="21">
        <f t="shared" si="51"/>
        <v>0</v>
      </c>
      <c r="DUI393" s="21">
        <f t="shared" si="51"/>
        <v>0</v>
      </c>
      <c r="DUJ393" s="21">
        <f t="shared" si="51"/>
        <v>0</v>
      </c>
      <c r="DUK393" s="21">
        <f t="shared" si="51"/>
        <v>0</v>
      </c>
      <c r="DUL393" s="21">
        <f t="shared" si="51"/>
        <v>0</v>
      </c>
      <c r="DUM393" s="21">
        <f t="shared" si="51"/>
        <v>0</v>
      </c>
      <c r="DUN393" s="21">
        <f t="shared" si="51"/>
        <v>0</v>
      </c>
      <c r="DUO393" s="21">
        <f t="shared" si="51"/>
        <v>0</v>
      </c>
      <c r="DUP393" s="21">
        <f t="shared" si="51"/>
        <v>0</v>
      </c>
      <c r="DUQ393" s="21">
        <f t="shared" si="51"/>
        <v>0</v>
      </c>
      <c r="DUR393" s="21">
        <f t="shared" si="51"/>
        <v>0</v>
      </c>
      <c r="DUS393" s="21">
        <f t="shared" ref="DUS393:DXD393" si="52">SUM(DUS388:DUS392)</f>
        <v>0</v>
      </c>
      <c r="DUT393" s="21">
        <f t="shared" si="52"/>
        <v>0</v>
      </c>
      <c r="DUU393" s="21">
        <f t="shared" si="52"/>
        <v>0</v>
      </c>
      <c r="DUV393" s="21">
        <f t="shared" si="52"/>
        <v>0</v>
      </c>
      <c r="DUW393" s="21">
        <f t="shared" si="52"/>
        <v>0</v>
      </c>
      <c r="DUX393" s="21">
        <f t="shared" si="52"/>
        <v>0</v>
      </c>
      <c r="DUY393" s="21">
        <f t="shared" si="52"/>
        <v>0</v>
      </c>
      <c r="DUZ393" s="21">
        <f t="shared" si="52"/>
        <v>0</v>
      </c>
      <c r="DVA393" s="21">
        <f t="shared" si="52"/>
        <v>0</v>
      </c>
      <c r="DVB393" s="21">
        <f t="shared" si="52"/>
        <v>0</v>
      </c>
      <c r="DVC393" s="21">
        <f t="shared" si="52"/>
        <v>0</v>
      </c>
      <c r="DVD393" s="21">
        <f t="shared" si="52"/>
        <v>0</v>
      </c>
      <c r="DVE393" s="21">
        <f t="shared" si="52"/>
        <v>0</v>
      </c>
      <c r="DVF393" s="21">
        <f t="shared" si="52"/>
        <v>0</v>
      </c>
      <c r="DVG393" s="21">
        <f t="shared" si="52"/>
        <v>0</v>
      </c>
      <c r="DVH393" s="21">
        <f t="shared" si="52"/>
        <v>0</v>
      </c>
      <c r="DVI393" s="21">
        <f t="shared" si="52"/>
        <v>0</v>
      </c>
      <c r="DVJ393" s="21">
        <f t="shared" si="52"/>
        <v>0</v>
      </c>
      <c r="DVK393" s="21">
        <f t="shared" si="52"/>
        <v>0</v>
      </c>
      <c r="DVL393" s="21">
        <f t="shared" si="52"/>
        <v>0</v>
      </c>
      <c r="DVM393" s="21">
        <f t="shared" si="52"/>
        <v>0</v>
      </c>
      <c r="DVN393" s="21">
        <f t="shared" si="52"/>
        <v>0</v>
      </c>
      <c r="DVO393" s="21">
        <f t="shared" si="52"/>
        <v>0</v>
      </c>
      <c r="DVP393" s="21">
        <f t="shared" si="52"/>
        <v>0</v>
      </c>
      <c r="DVQ393" s="21">
        <f t="shared" si="52"/>
        <v>0</v>
      </c>
      <c r="DVR393" s="21">
        <f t="shared" si="52"/>
        <v>0</v>
      </c>
      <c r="DVS393" s="21">
        <f t="shared" si="52"/>
        <v>0</v>
      </c>
      <c r="DVT393" s="21">
        <f t="shared" si="52"/>
        <v>0</v>
      </c>
      <c r="DVU393" s="21">
        <f t="shared" si="52"/>
        <v>0</v>
      </c>
      <c r="DVV393" s="21">
        <f t="shared" si="52"/>
        <v>0</v>
      </c>
      <c r="DVW393" s="21">
        <f t="shared" si="52"/>
        <v>0</v>
      </c>
      <c r="DVX393" s="21">
        <f t="shared" si="52"/>
        <v>0</v>
      </c>
      <c r="DVY393" s="21">
        <f t="shared" si="52"/>
        <v>0</v>
      </c>
      <c r="DVZ393" s="21">
        <f t="shared" si="52"/>
        <v>0</v>
      </c>
      <c r="DWA393" s="21">
        <f t="shared" si="52"/>
        <v>0</v>
      </c>
      <c r="DWB393" s="21">
        <f t="shared" si="52"/>
        <v>0</v>
      </c>
      <c r="DWC393" s="21">
        <f t="shared" si="52"/>
        <v>0</v>
      </c>
      <c r="DWD393" s="21">
        <f t="shared" si="52"/>
        <v>0</v>
      </c>
      <c r="DWE393" s="21">
        <f t="shared" si="52"/>
        <v>0</v>
      </c>
      <c r="DWF393" s="21">
        <f t="shared" si="52"/>
        <v>0</v>
      </c>
      <c r="DWG393" s="21">
        <f t="shared" si="52"/>
        <v>0</v>
      </c>
      <c r="DWH393" s="21">
        <f t="shared" si="52"/>
        <v>0</v>
      </c>
      <c r="DWI393" s="21">
        <f t="shared" si="52"/>
        <v>0</v>
      </c>
      <c r="DWJ393" s="21">
        <f t="shared" si="52"/>
        <v>0</v>
      </c>
      <c r="DWK393" s="21">
        <f t="shared" si="52"/>
        <v>0</v>
      </c>
      <c r="DWL393" s="21">
        <f t="shared" si="52"/>
        <v>0</v>
      </c>
      <c r="DWM393" s="21">
        <f t="shared" si="52"/>
        <v>0</v>
      </c>
      <c r="DWN393" s="21">
        <f t="shared" si="52"/>
        <v>0</v>
      </c>
      <c r="DWO393" s="21">
        <f t="shared" si="52"/>
        <v>0</v>
      </c>
      <c r="DWP393" s="21">
        <f t="shared" si="52"/>
        <v>0</v>
      </c>
      <c r="DWQ393" s="21">
        <f t="shared" si="52"/>
        <v>0</v>
      </c>
      <c r="DWR393" s="21">
        <f t="shared" si="52"/>
        <v>0</v>
      </c>
      <c r="DWS393" s="21">
        <f t="shared" si="52"/>
        <v>0</v>
      </c>
      <c r="DWT393" s="21">
        <f t="shared" si="52"/>
        <v>0</v>
      </c>
      <c r="DWU393" s="21">
        <f t="shared" si="52"/>
        <v>0</v>
      </c>
      <c r="DWV393" s="21">
        <f t="shared" si="52"/>
        <v>0</v>
      </c>
      <c r="DWW393" s="21">
        <f t="shared" si="52"/>
        <v>0</v>
      </c>
      <c r="DWX393" s="21">
        <f t="shared" si="52"/>
        <v>0</v>
      </c>
      <c r="DWY393" s="21">
        <f t="shared" si="52"/>
        <v>0</v>
      </c>
      <c r="DWZ393" s="21">
        <f t="shared" si="52"/>
        <v>0</v>
      </c>
      <c r="DXA393" s="21">
        <f t="shared" si="52"/>
        <v>0</v>
      </c>
      <c r="DXB393" s="21">
        <f t="shared" si="52"/>
        <v>0</v>
      </c>
      <c r="DXC393" s="21">
        <f t="shared" si="52"/>
        <v>0</v>
      </c>
      <c r="DXD393" s="21">
        <f t="shared" si="52"/>
        <v>0</v>
      </c>
      <c r="DXE393" s="21">
        <f t="shared" ref="DXE393:DZP393" si="53">SUM(DXE388:DXE392)</f>
        <v>0</v>
      </c>
      <c r="DXF393" s="21">
        <f t="shared" si="53"/>
        <v>0</v>
      </c>
      <c r="DXG393" s="21">
        <f t="shared" si="53"/>
        <v>0</v>
      </c>
      <c r="DXH393" s="21">
        <f t="shared" si="53"/>
        <v>0</v>
      </c>
      <c r="DXI393" s="21">
        <f t="shared" si="53"/>
        <v>0</v>
      </c>
      <c r="DXJ393" s="21">
        <f t="shared" si="53"/>
        <v>0</v>
      </c>
      <c r="DXK393" s="21">
        <f t="shared" si="53"/>
        <v>0</v>
      </c>
      <c r="DXL393" s="21">
        <f t="shared" si="53"/>
        <v>0</v>
      </c>
      <c r="DXM393" s="21">
        <f t="shared" si="53"/>
        <v>0</v>
      </c>
      <c r="DXN393" s="21">
        <f t="shared" si="53"/>
        <v>0</v>
      </c>
      <c r="DXO393" s="21">
        <f t="shared" si="53"/>
        <v>0</v>
      </c>
      <c r="DXP393" s="21">
        <f t="shared" si="53"/>
        <v>0</v>
      </c>
      <c r="DXQ393" s="21">
        <f t="shared" si="53"/>
        <v>0</v>
      </c>
      <c r="DXR393" s="21">
        <f t="shared" si="53"/>
        <v>0</v>
      </c>
      <c r="DXS393" s="21">
        <f t="shared" si="53"/>
        <v>0</v>
      </c>
      <c r="DXT393" s="21">
        <f t="shared" si="53"/>
        <v>0</v>
      </c>
      <c r="DXU393" s="21">
        <f t="shared" si="53"/>
        <v>0</v>
      </c>
      <c r="DXV393" s="21">
        <f t="shared" si="53"/>
        <v>0</v>
      </c>
      <c r="DXW393" s="21">
        <f t="shared" si="53"/>
        <v>0</v>
      </c>
      <c r="DXX393" s="21">
        <f t="shared" si="53"/>
        <v>0</v>
      </c>
      <c r="DXY393" s="21">
        <f t="shared" si="53"/>
        <v>0</v>
      </c>
      <c r="DXZ393" s="21">
        <f t="shared" si="53"/>
        <v>0</v>
      </c>
      <c r="DYA393" s="21">
        <f t="shared" si="53"/>
        <v>0</v>
      </c>
      <c r="DYB393" s="21">
        <f t="shared" si="53"/>
        <v>0</v>
      </c>
      <c r="DYC393" s="21">
        <f t="shared" si="53"/>
        <v>0</v>
      </c>
      <c r="DYD393" s="21">
        <f t="shared" si="53"/>
        <v>0</v>
      </c>
      <c r="DYE393" s="21">
        <f t="shared" si="53"/>
        <v>0</v>
      </c>
      <c r="DYF393" s="21">
        <f t="shared" si="53"/>
        <v>0</v>
      </c>
      <c r="DYG393" s="21">
        <f t="shared" si="53"/>
        <v>0</v>
      </c>
      <c r="DYH393" s="21">
        <f t="shared" si="53"/>
        <v>0</v>
      </c>
      <c r="DYI393" s="21">
        <f t="shared" si="53"/>
        <v>0</v>
      </c>
      <c r="DYJ393" s="21">
        <f t="shared" si="53"/>
        <v>0</v>
      </c>
      <c r="DYK393" s="21">
        <f t="shared" si="53"/>
        <v>0</v>
      </c>
      <c r="DYL393" s="21">
        <f t="shared" si="53"/>
        <v>0</v>
      </c>
      <c r="DYM393" s="21">
        <f t="shared" si="53"/>
        <v>0</v>
      </c>
      <c r="DYN393" s="21">
        <f t="shared" si="53"/>
        <v>0</v>
      </c>
      <c r="DYO393" s="21">
        <f t="shared" si="53"/>
        <v>0</v>
      </c>
      <c r="DYP393" s="21">
        <f t="shared" si="53"/>
        <v>0</v>
      </c>
      <c r="DYQ393" s="21">
        <f t="shared" si="53"/>
        <v>0</v>
      </c>
      <c r="DYR393" s="21">
        <f t="shared" si="53"/>
        <v>0</v>
      </c>
      <c r="DYS393" s="21">
        <f t="shared" si="53"/>
        <v>0</v>
      </c>
      <c r="DYT393" s="21">
        <f t="shared" si="53"/>
        <v>0</v>
      </c>
      <c r="DYU393" s="21">
        <f t="shared" si="53"/>
        <v>0</v>
      </c>
      <c r="DYV393" s="21">
        <f t="shared" si="53"/>
        <v>0</v>
      </c>
      <c r="DYW393" s="21">
        <f t="shared" si="53"/>
        <v>0</v>
      </c>
      <c r="DYX393" s="21">
        <f t="shared" si="53"/>
        <v>0</v>
      </c>
      <c r="DYY393" s="21">
        <f t="shared" si="53"/>
        <v>0</v>
      </c>
      <c r="DYZ393" s="21">
        <f t="shared" si="53"/>
        <v>0</v>
      </c>
      <c r="DZA393" s="21">
        <f t="shared" si="53"/>
        <v>0</v>
      </c>
      <c r="DZB393" s="21">
        <f t="shared" si="53"/>
        <v>0</v>
      </c>
      <c r="DZC393" s="21">
        <f t="shared" si="53"/>
        <v>0</v>
      </c>
      <c r="DZD393" s="21">
        <f t="shared" si="53"/>
        <v>0</v>
      </c>
      <c r="DZE393" s="21">
        <f t="shared" si="53"/>
        <v>0</v>
      </c>
      <c r="DZF393" s="21">
        <f t="shared" si="53"/>
        <v>0</v>
      </c>
      <c r="DZG393" s="21">
        <f t="shared" si="53"/>
        <v>0</v>
      </c>
      <c r="DZH393" s="21">
        <f t="shared" si="53"/>
        <v>0</v>
      </c>
      <c r="DZI393" s="21">
        <f t="shared" si="53"/>
        <v>0</v>
      </c>
      <c r="DZJ393" s="21">
        <f t="shared" si="53"/>
        <v>0</v>
      </c>
      <c r="DZK393" s="21">
        <f t="shared" si="53"/>
        <v>0</v>
      </c>
      <c r="DZL393" s="21">
        <f t="shared" si="53"/>
        <v>0</v>
      </c>
      <c r="DZM393" s="21">
        <f t="shared" si="53"/>
        <v>0</v>
      </c>
      <c r="DZN393" s="21">
        <f t="shared" si="53"/>
        <v>0</v>
      </c>
      <c r="DZO393" s="21">
        <f t="shared" si="53"/>
        <v>0</v>
      </c>
      <c r="DZP393" s="21">
        <f t="shared" si="53"/>
        <v>0</v>
      </c>
      <c r="DZQ393" s="21">
        <f t="shared" ref="DZQ393:ECB393" si="54">SUM(DZQ388:DZQ392)</f>
        <v>0</v>
      </c>
      <c r="DZR393" s="21">
        <f t="shared" si="54"/>
        <v>0</v>
      </c>
      <c r="DZS393" s="21">
        <f t="shared" si="54"/>
        <v>0</v>
      </c>
      <c r="DZT393" s="21">
        <f t="shared" si="54"/>
        <v>0</v>
      </c>
      <c r="DZU393" s="21">
        <f t="shared" si="54"/>
        <v>0</v>
      </c>
      <c r="DZV393" s="21">
        <f t="shared" si="54"/>
        <v>0</v>
      </c>
      <c r="DZW393" s="21">
        <f t="shared" si="54"/>
        <v>0</v>
      </c>
      <c r="DZX393" s="21">
        <f t="shared" si="54"/>
        <v>0</v>
      </c>
      <c r="DZY393" s="21">
        <f t="shared" si="54"/>
        <v>0</v>
      </c>
      <c r="DZZ393" s="21">
        <f t="shared" si="54"/>
        <v>0</v>
      </c>
      <c r="EAA393" s="21">
        <f t="shared" si="54"/>
        <v>0</v>
      </c>
      <c r="EAB393" s="21">
        <f t="shared" si="54"/>
        <v>0</v>
      </c>
      <c r="EAC393" s="21">
        <f t="shared" si="54"/>
        <v>0</v>
      </c>
      <c r="EAD393" s="21">
        <f t="shared" si="54"/>
        <v>0</v>
      </c>
      <c r="EAE393" s="21">
        <f t="shared" si="54"/>
        <v>0</v>
      </c>
      <c r="EAF393" s="21">
        <f t="shared" si="54"/>
        <v>0</v>
      </c>
      <c r="EAG393" s="21">
        <f t="shared" si="54"/>
        <v>0</v>
      </c>
      <c r="EAH393" s="21">
        <f t="shared" si="54"/>
        <v>0</v>
      </c>
      <c r="EAI393" s="21">
        <f t="shared" si="54"/>
        <v>0</v>
      </c>
      <c r="EAJ393" s="21">
        <f t="shared" si="54"/>
        <v>0</v>
      </c>
      <c r="EAK393" s="21">
        <f t="shared" si="54"/>
        <v>0</v>
      </c>
      <c r="EAL393" s="21">
        <f t="shared" si="54"/>
        <v>0</v>
      </c>
      <c r="EAM393" s="21">
        <f t="shared" si="54"/>
        <v>0</v>
      </c>
      <c r="EAN393" s="21">
        <f t="shared" si="54"/>
        <v>0</v>
      </c>
      <c r="EAO393" s="21">
        <f t="shared" si="54"/>
        <v>0</v>
      </c>
      <c r="EAP393" s="21">
        <f t="shared" si="54"/>
        <v>0</v>
      </c>
      <c r="EAQ393" s="21">
        <f t="shared" si="54"/>
        <v>0</v>
      </c>
      <c r="EAR393" s="21">
        <f t="shared" si="54"/>
        <v>0</v>
      </c>
      <c r="EAS393" s="21">
        <f t="shared" si="54"/>
        <v>0</v>
      </c>
      <c r="EAT393" s="21">
        <f t="shared" si="54"/>
        <v>0</v>
      </c>
      <c r="EAU393" s="21">
        <f t="shared" si="54"/>
        <v>0</v>
      </c>
      <c r="EAV393" s="21">
        <f t="shared" si="54"/>
        <v>0</v>
      </c>
      <c r="EAW393" s="21">
        <f t="shared" si="54"/>
        <v>0</v>
      </c>
      <c r="EAX393" s="21">
        <f t="shared" si="54"/>
        <v>0</v>
      </c>
      <c r="EAY393" s="21">
        <f t="shared" si="54"/>
        <v>0</v>
      </c>
      <c r="EAZ393" s="21">
        <f t="shared" si="54"/>
        <v>0</v>
      </c>
      <c r="EBA393" s="21">
        <f t="shared" si="54"/>
        <v>0</v>
      </c>
      <c r="EBB393" s="21">
        <f t="shared" si="54"/>
        <v>0</v>
      </c>
      <c r="EBC393" s="21">
        <f t="shared" si="54"/>
        <v>0</v>
      </c>
      <c r="EBD393" s="21">
        <f t="shared" si="54"/>
        <v>0</v>
      </c>
      <c r="EBE393" s="21">
        <f t="shared" si="54"/>
        <v>0</v>
      </c>
      <c r="EBF393" s="21">
        <f t="shared" si="54"/>
        <v>0</v>
      </c>
      <c r="EBG393" s="21">
        <f t="shared" si="54"/>
        <v>0</v>
      </c>
      <c r="EBH393" s="21">
        <f t="shared" si="54"/>
        <v>0</v>
      </c>
      <c r="EBI393" s="21">
        <f t="shared" si="54"/>
        <v>0</v>
      </c>
      <c r="EBJ393" s="21">
        <f t="shared" si="54"/>
        <v>0</v>
      </c>
      <c r="EBK393" s="21">
        <f t="shared" si="54"/>
        <v>0</v>
      </c>
      <c r="EBL393" s="21">
        <f t="shared" si="54"/>
        <v>0</v>
      </c>
      <c r="EBM393" s="21">
        <f t="shared" si="54"/>
        <v>0</v>
      </c>
      <c r="EBN393" s="21">
        <f t="shared" si="54"/>
        <v>0</v>
      </c>
      <c r="EBO393" s="21">
        <f t="shared" si="54"/>
        <v>0</v>
      </c>
      <c r="EBP393" s="21">
        <f t="shared" si="54"/>
        <v>0</v>
      </c>
      <c r="EBQ393" s="21">
        <f t="shared" si="54"/>
        <v>0</v>
      </c>
      <c r="EBR393" s="21">
        <f t="shared" si="54"/>
        <v>0</v>
      </c>
      <c r="EBS393" s="21">
        <f t="shared" si="54"/>
        <v>0</v>
      </c>
      <c r="EBT393" s="21">
        <f t="shared" si="54"/>
        <v>0</v>
      </c>
      <c r="EBU393" s="21">
        <f t="shared" si="54"/>
        <v>0</v>
      </c>
      <c r="EBV393" s="21">
        <f t="shared" si="54"/>
        <v>0</v>
      </c>
      <c r="EBW393" s="21">
        <f t="shared" si="54"/>
        <v>0</v>
      </c>
      <c r="EBX393" s="21">
        <f t="shared" si="54"/>
        <v>0</v>
      </c>
      <c r="EBY393" s="21">
        <f t="shared" si="54"/>
        <v>0</v>
      </c>
      <c r="EBZ393" s="21">
        <f t="shared" si="54"/>
        <v>0</v>
      </c>
      <c r="ECA393" s="21">
        <f t="shared" si="54"/>
        <v>0</v>
      </c>
      <c r="ECB393" s="21">
        <f t="shared" si="54"/>
        <v>0</v>
      </c>
      <c r="ECC393" s="21">
        <f t="shared" ref="ECC393:EEN393" si="55">SUM(ECC388:ECC392)</f>
        <v>0</v>
      </c>
      <c r="ECD393" s="21">
        <f t="shared" si="55"/>
        <v>0</v>
      </c>
      <c r="ECE393" s="21">
        <f t="shared" si="55"/>
        <v>0</v>
      </c>
      <c r="ECF393" s="21">
        <f t="shared" si="55"/>
        <v>0</v>
      </c>
      <c r="ECG393" s="21">
        <f t="shared" si="55"/>
        <v>0</v>
      </c>
      <c r="ECH393" s="21">
        <f t="shared" si="55"/>
        <v>0</v>
      </c>
      <c r="ECI393" s="21">
        <f t="shared" si="55"/>
        <v>0</v>
      </c>
      <c r="ECJ393" s="21">
        <f t="shared" si="55"/>
        <v>0</v>
      </c>
      <c r="ECK393" s="21">
        <f t="shared" si="55"/>
        <v>0</v>
      </c>
      <c r="ECL393" s="21">
        <f t="shared" si="55"/>
        <v>0</v>
      </c>
      <c r="ECM393" s="21">
        <f t="shared" si="55"/>
        <v>0</v>
      </c>
      <c r="ECN393" s="21">
        <f t="shared" si="55"/>
        <v>0</v>
      </c>
      <c r="ECO393" s="21">
        <f t="shared" si="55"/>
        <v>0</v>
      </c>
      <c r="ECP393" s="21">
        <f t="shared" si="55"/>
        <v>0</v>
      </c>
      <c r="ECQ393" s="21">
        <f t="shared" si="55"/>
        <v>0</v>
      </c>
      <c r="ECR393" s="21">
        <f t="shared" si="55"/>
        <v>0</v>
      </c>
      <c r="ECS393" s="21">
        <f t="shared" si="55"/>
        <v>0</v>
      </c>
      <c r="ECT393" s="21">
        <f t="shared" si="55"/>
        <v>0</v>
      </c>
      <c r="ECU393" s="21">
        <f t="shared" si="55"/>
        <v>0</v>
      </c>
      <c r="ECV393" s="21">
        <f t="shared" si="55"/>
        <v>0</v>
      </c>
      <c r="ECW393" s="21">
        <f t="shared" si="55"/>
        <v>0</v>
      </c>
      <c r="ECX393" s="21">
        <f t="shared" si="55"/>
        <v>0</v>
      </c>
      <c r="ECY393" s="21">
        <f t="shared" si="55"/>
        <v>0</v>
      </c>
      <c r="ECZ393" s="21">
        <f t="shared" si="55"/>
        <v>0</v>
      </c>
      <c r="EDA393" s="21">
        <f t="shared" si="55"/>
        <v>0</v>
      </c>
      <c r="EDB393" s="21">
        <f t="shared" si="55"/>
        <v>0</v>
      </c>
      <c r="EDC393" s="21">
        <f t="shared" si="55"/>
        <v>0</v>
      </c>
      <c r="EDD393" s="21">
        <f t="shared" si="55"/>
        <v>0</v>
      </c>
      <c r="EDE393" s="21">
        <f t="shared" si="55"/>
        <v>0</v>
      </c>
      <c r="EDF393" s="21">
        <f t="shared" si="55"/>
        <v>0</v>
      </c>
      <c r="EDG393" s="21">
        <f t="shared" si="55"/>
        <v>0</v>
      </c>
      <c r="EDH393" s="21">
        <f t="shared" si="55"/>
        <v>0</v>
      </c>
      <c r="EDI393" s="21">
        <f t="shared" si="55"/>
        <v>0</v>
      </c>
      <c r="EDJ393" s="21">
        <f t="shared" si="55"/>
        <v>0</v>
      </c>
      <c r="EDK393" s="21">
        <f t="shared" si="55"/>
        <v>0</v>
      </c>
      <c r="EDL393" s="21">
        <f t="shared" si="55"/>
        <v>0</v>
      </c>
      <c r="EDM393" s="21">
        <f t="shared" si="55"/>
        <v>0</v>
      </c>
      <c r="EDN393" s="21">
        <f t="shared" si="55"/>
        <v>0</v>
      </c>
      <c r="EDO393" s="21">
        <f t="shared" si="55"/>
        <v>0</v>
      </c>
      <c r="EDP393" s="21">
        <f t="shared" si="55"/>
        <v>0</v>
      </c>
      <c r="EDQ393" s="21">
        <f t="shared" si="55"/>
        <v>0</v>
      </c>
      <c r="EDR393" s="21">
        <f t="shared" si="55"/>
        <v>0</v>
      </c>
      <c r="EDS393" s="21">
        <f t="shared" si="55"/>
        <v>0</v>
      </c>
      <c r="EDT393" s="21">
        <f t="shared" si="55"/>
        <v>0</v>
      </c>
      <c r="EDU393" s="21">
        <f t="shared" si="55"/>
        <v>0</v>
      </c>
      <c r="EDV393" s="21">
        <f t="shared" si="55"/>
        <v>0</v>
      </c>
      <c r="EDW393" s="21">
        <f t="shared" si="55"/>
        <v>0</v>
      </c>
      <c r="EDX393" s="21">
        <f t="shared" si="55"/>
        <v>0</v>
      </c>
      <c r="EDY393" s="21">
        <f t="shared" si="55"/>
        <v>0</v>
      </c>
      <c r="EDZ393" s="21">
        <f t="shared" si="55"/>
        <v>0</v>
      </c>
      <c r="EEA393" s="21">
        <f t="shared" si="55"/>
        <v>0</v>
      </c>
      <c r="EEB393" s="21">
        <f t="shared" si="55"/>
        <v>0</v>
      </c>
      <c r="EEC393" s="21">
        <f t="shared" si="55"/>
        <v>0</v>
      </c>
      <c r="EED393" s="21">
        <f t="shared" si="55"/>
        <v>0</v>
      </c>
      <c r="EEE393" s="21">
        <f t="shared" si="55"/>
        <v>0</v>
      </c>
      <c r="EEF393" s="21">
        <f t="shared" si="55"/>
        <v>0</v>
      </c>
      <c r="EEG393" s="21">
        <f t="shared" si="55"/>
        <v>0</v>
      </c>
      <c r="EEH393" s="21">
        <f t="shared" si="55"/>
        <v>0</v>
      </c>
      <c r="EEI393" s="21">
        <f t="shared" si="55"/>
        <v>0</v>
      </c>
      <c r="EEJ393" s="21">
        <f t="shared" si="55"/>
        <v>0</v>
      </c>
      <c r="EEK393" s="21">
        <f t="shared" si="55"/>
        <v>0</v>
      </c>
      <c r="EEL393" s="21">
        <f t="shared" si="55"/>
        <v>0</v>
      </c>
      <c r="EEM393" s="21">
        <f t="shared" si="55"/>
        <v>0</v>
      </c>
      <c r="EEN393" s="21">
        <f t="shared" si="55"/>
        <v>0</v>
      </c>
      <c r="EEO393" s="21">
        <f t="shared" ref="EEO393:EGZ393" si="56">SUM(EEO388:EEO392)</f>
        <v>0</v>
      </c>
      <c r="EEP393" s="21">
        <f t="shared" si="56"/>
        <v>0</v>
      </c>
      <c r="EEQ393" s="21">
        <f t="shared" si="56"/>
        <v>0</v>
      </c>
      <c r="EER393" s="21">
        <f t="shared" si="56"/>
        <v>0</v>
      </c>
      <c r="EES393" s="21">
        <f t="shared" si="56"/>
        <v>0</v>
      </c>
      <c r="EET393" s="21">
        <f t="shared" si="56"/>
        <v>0</v>
      </c>
      <c r="EEU393" s="21">
        <f t="shared" si="56"/>
        <v>0</v>
      </c>
      <c r="EEV393" s="21">
        <f t="shared" si="56"/>
        <v>0</v>
      </c>
      <c r="EEW393" s="21">
        <f t="shared" si="56"/>
        <v>0</v>
      </c>
      <c r="EEX393" s="21">
        <f t="shared" si="56"/>
        <v>0</v>
      </c>
      <c r="EEY393" s="21">
        <f t="shared" si="56"/>
        <v>0</v>
      </c>
      <c r="EEZ393" s="21">
        <f t="shared" si="56"/>
        <v>0</v>
      </c>
      <c r="EFA393" s="21">
        <f t="shared" si="56"/>
        <v>0</v>
      </c>
      <c r="EFB393" s="21">
        <f t="shared" si="56"/>
        <v>0</v>
      </c>
      <c r="EFC393" s="21">
        <f t="shared" si="56"/>
        <v>0</v>
      </c>
      <c r="EFD393" s="21">
        <f t="shared" si="56"/>
        <v>0</v>
      </c>
      <c r="EFE393" s="21">
        <f t="shared" si="56"/>
        <v>0</v>
      </c>
      <c r="EFF393" s="21">
        <f t="shared" si="56"/>
        <v>0</v>
      </c>
      <c r="EFG393" s="21">
        <f t="shared" si="56"/>
        <v>0</v>
      </c>
      <c r="EFH393" s="21">
        <f t="shared" si="56"/>
        <v>0</v>
      </c>
      <c r="EFI393" s="21">
        <f t="shared" si="56"/>
        <v>0</v>
      </c>
      <c r="EFJ393" s="21">
        <f t="shared" si="56"/>
        <v>0</v>
      </c>
      <c r="EFK393" s="21">
        <f t="shared" si="56"/>
        <v>0</v>
      </c>
      <c r="EFL393" s="21">
        <f t="shared" si="56"/>
        <v>0</v>
      </c>
      <c r="EFM393" s="21">
        <f t="shared" si="56"/>
        <v>0</v>
      </c>
      <c r="EFN393" s="21">
        <f t="shared" si="56"/>
        <v>0</v>
      </c>
      <c r="EFO393" s="21">
        <f t="shared" si="56"/>
        <v>0</v>
      </c>
      <c r="EFP393" s="21">
        <f t="shared" si="56"/>
        <v>0</v>
      </c>
      <c r="EFQ393" s="21">
        <f t="shared" si="56"/>
        <v>0</v>
      </c>
      <c r="EFR393" s="21">
        <f t="shared" si="56"/>
        <v>0</v>
      </c>
      <c r="EFS393" s="21">
        <f t="shared" si="56"/>
        <v>0</v>
      </c>
      <c r="EFT393" s="21">
        <f t="shared" si="56"/>
        <v>0</v>
      </c>
      <c r="EFU393" s="21">
        <f t="shared" si="56"/>
        <v>0</v>
      </c>
      <c r="EFV393" s="21">
        <f t="shared" si="56"/>
        <v>0</v>
      </c>
      <c r="EFW393" s="21">
        <f t="shared" si="56"/>
        <v>0</v>
      </c>
      <c r="EFX393" s="21">
        <f t="shared" si="56"/>
        <v>0</v>
      </c>
      <c r="EFY393" s="21">
        <f t="shared" si="56"/>
        <v>0</v>
      </c>
      <c r="EFZ393" s="21">
        <f t="shared" si="56"/>
        <v>0</v>
      </c>
      <c r="EGA393" s="21">
        <f t="shared" si="56"/>
        <v>0</v>
      </c>
      <c r="EGB393" s="21">
        <f t="shared" si="56"/>
        <v>0</v>
      </c>
      <c r="EGC393" s="21">
        <f t="shared" si="56"/>
        <v>0</v>
      </c>
      <c r="EGD393" s="21">
        <f t="shared" si="56"/>
        <v>0</v>
      </c>
      <c r="EGE393" s="21">
        <f t="shared" si="56"/>
        <v>0</v>
      </c>
      <c r="EGF393" s="21">
        <f t="shared" si="56"/>
        <v>0</v>
      </c>
      <c r="EGG393" s="21">
        <f t="shared" si="56"/>
        <v>0</v>
      </c>
      <c r="EGH393" s="21">
        <f t="shared" si="56"/>
        <v>0</v>
      </c>
      <c r="EGI393" s="21">
        <f t="shared" si="56"/>
        <v>0</v>
      </c>
      <c r="EGJ393" s="21">
        <f t="shared" si="56"/>
        <v>0</v>
      </c>
      <c r="EGK393" s="21">
        <f t="shared" si="56"/>
        <v>0</v>
      </c>
      <c r="EGL393" s="21">
        <f t="shared" si="56"/>
        <v>0</v>
      </c>
      <c r="EGM393" s="21">
        <f t="shared" si="56"/>
        <v>0</v>
      </c>
      <c r="EGN393" s="21">
        <f t="shared" si="56"/>
        <v>0</v>
      </c>
      <c r="EGO393" s="21">
        <f t="shared" si="56"/>
        <v>0</v>
      </c>
      <c r="EGP393" s="21">
        <f t="shared" si="56"/>
        <v>0</v>
      </c>
      <c r="EGQ393" s="21">
        <f t="shared" si="56"/>
        <v>0</v>
      </c>
      <c r="EGR393" s="21">
        <f t="shared" si="56"/>
        <v>0</v>
      </c>
      <c r="EGS393" s="21">
        <f t="shared" si="56"/>
        <v>0</v>
      </c>
      <c r="EGT393" s="21">
        <f t="shared" si="56"/>
        <v>0</v>
      </c>
      <c r="EGU393" s="21">
        <f t="shared" si="56"/>
        <v>0</v>
      </c>
      <c r="EGV393" s="21">
        <f t="shared" si="56"/>
        <v>0</v>
      </c>
      <c r="EGW393" s="21">
        <f t="shared" si="56"/>
        <v>0</v>
      </c>
      <c r="EGX393" s="21">
        <f t="shared" si="56"/>
        <v>0</v>
      </c>
      <c r="EGY393" s="21">
        <f t="shared" si="56"/>
        <v>0</v>
      </c>
      <c r="EGZ393" s="21">
        <f t="shared" si="56"/>
        <v>0</v>
      </c>
      <c r="EHA393" s="21">
        <f t="shared" ref="EHA393:EJL393" si="57">SUM(EHA388:EHA392)</f>
        <v>0</v>
      </c>
      <c r="EHB393" s="21">
        <f t="shared" si="57"/>
        <v>0</v>
      </c>
      <c r="EHC393" s="21">
        <f t="shared" si="57"/>
        <v>0</v>
      </c>
      <c r="EHD393" s="21">
        <f t="shared" si="57"/>
        <v>0</v>
      </c>
      <c r="EHE393" s="21">
        <f t="shared" si="57"/>
        <v>0</v>
      </c>
      <c r="EHF393" s="21">
        <f t="shared" si="57"/>
        <v>0</v>
      </c>
      <c r="EHG393" s="21">
        <f t="shared" si="57"/>
        <v>0</v>
      </c>
      <c r="EHH393" s="21">
        <f t="shared" si="57"/>
        <v>0</v>
      </c>
      <c r="EHI393" s="21">
        <f t="shared" si="57"/>
        <v>0</v>
      </c>
      <c r="EHJ393" s="21">
        <f t="shared" si="57"/>
        <v>0</v>
      </c>
      <c r="EHK393" s="21">
        <f t="shared" si="57"/>
        <v>0</v>
      </c>
      <c r="EHL393" s="21">
        <f t="shared" si="57"/>
        <v>0</v>
      </c>
      <c r="EHM393" s="21">
        <f t="shared" si="57"/>
        <v>0</v>
      </c>
      <c r="EHN393" s="21">
        <f t="shared" si="57"/>
        <v>0</v>
      </c>
      <c r="EHO393" s="21">
        <f t="shared" si="57"/>
        <v>0</v>
      </c>
      <c r="EHP393" s="21">
        <f t="shared" si="57"/>
        <v>0</v>
      </c>
      <c r="EHQ393" s="21">
        <f t="shared" si="57"/>
        <v>0</v>
      </c>
      <c r="EHR393" s="21">
        <f t="shared" si="57"/>
        <v>0</v>
      </c>
      <c r="EHS393" s="21">
        <f t="shared" si="57"/>
        <v>0</v>
      </c>
      <c r="EHT393" s="21">
        <f t="shared" si="57"/>
        <v>0</v>
      </c>
      <c r="EHU393" s="21">
        <f t="shared" si="57"/>
        <v>0</v>
      </c>
      <c r="EHV393" s="21">
        <f t="shared" si="57"/>
        <v>0</v>
      </c>
      <c r="EHW393" s="21">
        <f t="shared" si="57"/>
        <v>0</v>
      </c>
      <c r="EHX393" s="21">
        <f t="shared" si="57"/>
        <v>0</v>
      </c>
      <c r="EHY393" s="21">
        <f t="shared" si="57"/>
        <v>0</v>
      </c>
      <c r="EHZ393" s="21">
        <f t="shared" si="57"/>
        <v>0</v>
      </c>
      <c r="EIA393" s="21">
        <f t="shared" si="57"/>
        <v>0</v>
      </c>
      <c r="EIB393" s="21">
        <f t="shared" si="57"/>
        <v>0</v>
      </c>
      <c r="EIC393" s="21">
        <f t="shared" si="57"/>
        <v>0</v>
      </c>
      <c r="EID393" s="21">
        <f t="shared" si="57"/>
        <v>0</v>
      </c>
      <c r="EIE393" s="21">
        <f t="shared" si="57"/>
        <v>0</v>
      </c>
      <c r="EIF393" s="21">
        <f t="shared" si="57"/>
        <v>0</v>
      </c>
      <c r="EIG393" s="21">
        <f t="shared" si="57"/>
        <v>0</v>
      </c>
      <c r="EIH393" s="21">
        <f t="shared" si="57"/>
        <v>0</v>
      </c>
      <c r="EII393" s="21">
        <f t="shared" si="57"/>
        <v>0</v>
      </c>
      <c r="EIJ393" s="21">
        <f t="shared" si="57"/>
        <v>0</v>
      </c>
      <c r="EIK393" s="21">
        <f t="shared" si="57"/>
        <v>0</v>
      </c>
      <c r="EIL393" s="21">
        <f t="shared" si="57"/>
        <v>0</v>
      </c>
      <c r="EIM393" s="21">
        <f t="shared" si="57"/>
        <v>0</v>
      </c>
      <c r="EIN393" s="21">
        <f t="shared" si="57"/>
        <v>0</v>
      </c>
      <c r="EIO393" s="21">
        <f t="shared" si="57"/>
        <v>0</v>
      </c>
      <c r="EIP393" s="21">
        <f t="shared" si="57"/>
        <v>0</v>
      </c>
      <c r="EIQ393" s="21">
        <f t="shared" si="57"/>
        <v>0</v>
      </c>
      <c r="EIR393" s="21">
        <f t="shared" si="57"/>
        <v>0</v>
      </c>
      <c r="EIS393" s="21">
        <f t="shared" si="57"/>
        <v>0</v>
      </c>
      <c r="EIT393" s="21">
        <f t="shared" si="57"/>
        <v>0</v>
      </c>
      <c r="EIU393" s="21">
        <f t="shared" si="57"/>
        <v>0</v>
      </c>
      <c r="EIV393" s="21">
        <f t="shared" si="57"/>
        <v>0</v>
      </c>
      <c r="EIW393" s="21">
        <f t="shared" si="57"/>
        <v>0</v>
      </c>
      <c r="EIX393" s="21">
        <f t="shared" si="57"/>
        <v>0</v>
      </c>
      <c r="EIY393" s="21">
        <f t="shared" si="57"/>
        <v>0</v>
      </c>
      <c r="EIZ393" s="21">
        <f t="shared" si="57"/>
        <v>0</v>
      </c>
      <c r="EJA393" s="21">
        <f t="shared" si="57"/>
        <v>0</v>
      </c>
      <c r="EJB393" s="21">
        <f t="shared" si="57"/>
        <v>0</v>
      </c>
      <c r="EJC393" s="21">
        <f t="shared" si="57"/>
        <v>0</v>
      </c>
      <c r="EJD393" s="21">
        <f t="shared" si="57"/>
        <v>0</v>
      </c>
      <c r="EJE393" s="21">
        <f t="shared" si="57"/>
        <v>0</v>
      </c>
      <c r="EJF393" s="21">
        <f t="shared" si="57"/>
        <v>0</v>
      </c>
      <c r="EJG393" s="21">
        <f t="shared" si="57"/>
        <v>0</v>
      </c>
      <c r="EJH393" s="21">
        <f t="shared" si="57"/>
        <v>0</v>
      </c>
      <c r="EJI393" s="21">
        <f t="shared" si="57"/>
        <v>0</v>
      </c>
      <c r="EJJ393" s="21">
        <f t="shared" si="57"/>
        <v>0</v>
      </c>
      <c r="EJK393" s="21">
        <f t="shared" si="57"/>
        <v>0</v>
      </c>
      <c r="EJL393" s="21">
        <f t="shared" si="57"/>
        <v>0</v>
      </c>
      <c r="EJM393" s="21">
        <f t="shared" ref="EJM393:ELX393" si="58">SUM(EJM388:EJM392)</f>
        <v>0</v>
      </c>
      <c r="EJN393" s="21">
        <f t="shared" si="58"/>
        <v>0</v>
      </c>
      <c r="EJO393" s="21">
        <f t="shared" si="58"/>
        <v>0</v>
      </c>
      <c r="EJP393" s="21">
        <f t="shared" si="58"/>
        <v>0</v>
      </c>
      <c r="EJQ393" s="21">
        <f t="shared" si="58"/>
        <v>0</v>
      </c>
      <c r="EJR393" s="21">
        <f t="shared" si="58"/>
        <v>0</v>
      </c>
      <c r="EJS393" s="21">
        <f t="shared" si="58"/>
        <v>0</v>
      </c>
      <c r="EJT393" s="21">
        <f t="shared" si="58"/>
        <v>0</v>
      </c>
      <c r="EJU393" s="21">
        <f t="shared" si="58"/>
        <v>0</v>
      </c>
      <c r="EJV393" s="21">
        <f t="shared" si="58"/>
        <v>0</v>
      </c>
      <c r="EJW393" s="21">
        <f t="shared" si="58"/>
        <v>0</v>
      </c>
      <c r="EJX393" s="21">
        <f t="shared" si="58"/>
        <v>0</v>
      </c>
      <c r="EJY393" s="21">
        <f t="shared" si="58"/>
        <v>0</v>
      </c>
      <c r="EJZ393" s="21">
        <f t="shared" si="58"/>
        <v>0</v>
      </c>
      <c r="EKA393" s="21">
        <f t="shared" si="58"/>
        <v>0</v>
      </c>
      <c r="EKB393" s="21">
        <f t="shared" si="58"/>
        <v>0</v>
      </c>
      <c r="EKC393" s="21">
        <f t="shared" si="58"/>
        <v>0</v>
      </c>
      <c r="EKD393" s="21">
        <f t="shared" si="58"/>
        <v>0</v>
      </c>
      <c r="EKE393" s="21">
        <f t="shared" si="58"/>
        <v>0</v>
      </c>
      <c r="EKF393" s="21">
        <f t="shared" si="58"/>
        <v>0</v>
      </c>
      <c r="EKG393" s="21">
        <f t="shared" si="58"/>
        <v>0</v>
      </c>
      <c r="EKH393" s="21">
        <f t="shared" si="58"/>
        <v>0</v>
      </c>
      <c r="EKI393" s="21">
        <f t="shared" si="58"/>
        <v>0</v>
      </c>
      <c r="EKJ393" s="21">
        <f t="shared" si="58"/>
        <v>0</v>
      </c>
      <c r="EKK393" s="21">
        <f t="shared" si="58"/>
        <v>0</v>
      </c>
      <c r="EKL393" s="21">
        <f t="shared" si="58"/>
        <v>0</v>
      </c>
      <c r="EKM393" s="21">
        <f t="shared" si="58"/>
        <v>0</v>
      </c>
      <c r="EKN393" s="21">
        <f t="shared" si="58"/>
        <v>0</v>
      </c>
      <c r="EKO393" s="21">
        <f t="shared" si="58"/>
        <v>0</v>
      </c>
      <c r="EKP393" s="21">
        <f t="shared" si="58"/>
        <v>0</v>
      </c>
      <c r="EKQ393" s="21">
        <f t="shared" si="58"/>
        <v>0</v>
      </c>
      <c r="EKR393" s="21">
        <f t="shared" si="58"/>
        <v>0</v>
      </c>
      <c r="EKS393" s="21">
        <f t="shared" si="58"/>
        <v>0</v>
      </c>
      <c r="EKT393" s="21">
        <f t="shared" si="58"/>
        <v>0</v>
      </c>
      <c r="EKU393" s="21">
        <f t="shared" si="58"/>
        <v>0</v>
      </c>
      <c r="EKV393" s="21">
        <f t="shared" si="58"/>
        <v>0</v>
      </c>
      <c r="EKW393" s="21">
        <f t="shared" si="58"/>
        <v>0</v>
      </c>
      <c r="EKX393" s="21">
        <f t="shared" si="58"/>
        <v>0</v>
      </c>
      <c r="EKY393" s="21">
        <f t="shared" si="58"/>
        <v>0</v>
      </c>
      <c r="EKZ393" s="21">
        <f t="shared" si="58"/>
        <v>0</v>
      </c>
      <c r="ELA393" s="21">
        <f t="shared" si="58"/>
        <v>0</v>
      </c>
      <c r="ELB393" s="21">
        <f t="shared" si="58"/>
        <v>0</v>
      </c>
      <c r="ELC393" s="21">
        <f t="shared" si="58"/>
        <v>0</v>
      </c>
      <c r="ELD393" s="21">
        <f t="shared" si="58"/>
        <v>0</v>
      </c>
      <c r="ELE393" s="21">
        <f t="shared" si="58"/>
        <v>0</v>
      </c>
      <c r="ELF393" s="21">
        <f t="shared" si="58"/>
        <v>0</v>
      </c>
      <c r="ELG393" s="21">
        <f t="shared" si="58"/>
        <v>0</v>
      </c>
      <c r="ELH393" s="21">
        <f t="shared" si="58"/>
        <v>0</v>
      </c>
      <c r="ELI393" s="21">
        <f t="shared" si="58"/>
        <v>0</v>
      </c>
      <c r="ELJ393" s="21">
        <f t="shared" si="58"/>
        <v>0</v>
      </c>
      <c r="ELK393" s="21">
        <f t="shared" si="58"/>
        <v>0</v>
      </c>
      <c r="ELL393" s="21">
        <f t="shared" si="58"/>
        <v>0</v>
      </c>
      <c r="ELM393" s="21">
        <f t="shared" si="58"/>
        <v>0</v>
      </c>
      <c r="ELN393" s="21">
        <f t="shared" si="58"/>
        <v>0</v>
      </c>
      <c r="ELO393" s="21">
        <f t="shared" si="58"/>
        <v>0</v>
      </c>
      <c r="ELP393" s="21">
        <f t="shared" si="58"/>
        <v>0</v>
      </c>
      <c r="ELQ393" s="21">
        <f t="shared" si="58"/>
        <v>0</v>
      </c>
      <c r="ELR393" s="21">
        <f t="shared" si="58"/>
        <v>0</v>
      </c>
      <c r="ELS393" s="21">
        <f t="shared" si="58"/>
        <v>0</v>
      </c>
      <c r="ELT393" s="21">
        <f t="shared" si="58"/>
        <v>0</v>
      </c>
      <c r="ELU393" s="21">
        <f t="shared" si="58"/>
        <v>0</v>
      </c>
      <c r="ELV393" s="21">
        <f t="shared" si="58"/>
        <v>0</v>
      </c>
      <c r="ELW393" s="21">
        <f t="shared" si="58"/>
        <v>0</v>
      </c>
      <c r="ELX393" s="21">
        <f t="shared" si="58"/>
        <v>0</v>
      </c>
      <c r="ELY393" s="21">
        <f t="shared" ref="ELY393:EOJ393" si="59">SUM(ELY388:ELY392)</f>
        <v>0</v>
      </c>
      <c r="ELZ393" s="21">
        <f t="shared" si="59"/>
        <v>0</v>
      </c>
      <c r="EMA393" s="21">
        <f t="shared" si="59"/>
        <v>0</v>
      </c>
      <c r="EMB393" s="21">
        <f t="shared" si="59"/>
        <v>0</v>
      </c>
      <c r="EMC393" s="21">
        <f t="shared" si="59"/>
        <v>0</v>
      </c>
      <c r="EMD393" s="21">
        <f t="shared" si="59"/>
        <v>0</v>
      </c>
      <c r="EME393" s="21">
        <f t="shared" si="59"/>
        <v>0</v>
      </c>
      <c r="EMF393" s="21">
        <f t="shared" si="59"/>
        <v>0</v>
      </c>
      <c r="EMG393" s="21">
        <f t="shared" si="59"/>
        <v>0</v>
      </c>
      <c r="EMH393" s="21">
        <f t="shared" si="59"/>
        <v>0</v>
      </c>
      <c r="EMI393" s="21">
        <f t="shared" si="59"/>
        <v>0</v>
      </c>
      <c r="EMJ393" s="21">
        <f t="shared" si="59"/>
        <v>0</v>
      </c>
      <c r="EMK393" s="21">
        <f t="shared" si="59"/>
        <v>0</v>
      </c>
      <c r="EML393" s="21">
        <f t="shared" si="59"/>
        <v>0</v>
      </c>
      <c r="EMM393" s="21">
        <f t="shared" si="59"/>
        <v>0</v>
      </c>
      <c r="EMN393" s="21">
        <f t="shared" si="59"/>
        <v>0</v>
      </c>
      <c r="EMO393" s="21">
        <f t="shared" si="59"/>
        <v>0</v>
      </c>
      <c r="EMP393" s="21">
        <f t="shared" si="59"/>
        <v>0</v>
      </c>
      <c r="EMQ393" s="21">
        <f t="shared" si="59"/>
        <v>0</v>
      </c>
      <c r="EMR393" s="21">
        <f t="shared" si="59"/>
        <v>0</v>
      </c>
      <c r="EMS393" s="21">
        <f t="shared" si="59"/>
        <v>0</v>
      </c>
      <c r="EMT393" s="21">
        <f t="shared" si="59"/>
        <v>0</v>
      </c>
      <c r="EMU393" s="21">
        <f t="shared" si="59"/>
        <v>0</v>
      </c>
      <c r="EMV393" s="21">
        <f t="shared" si="59"/>
        <v>0</v>
      </c>
      <c r="EMW393" s="21">
        <f t="shared" si="59"/>
        <v>0</v>
      </c>
      <c r="EMX393" s="21">
        <f t="shared" si="59"/>
        <v>0</v>
      </c>
      <c r="EMY393" s="21">
        <f t="shared" si="59"/>
        <v>0</v>
      </c>
      <c r="EMZ393" s="21">
        <f t="shared" si="59"/>
        <v>0</v>
      </c>
      <c r="ENA393" s="21">
        <f t="shared" si="59"/>
        <v>0</v>
      </c>
      <c r="ENB393" s="21">
        <f t="shared" si="59"/>
        <v>0</v>
      </c>
      <c r="ENC393" s="21">
        <f t="shared" si="59"/>
        <v>0</v>
      </c>
      <c r="END393" s="21">
        <f t="shared" si="59"/>
        <v>0</v>
      </c>
      <c r="ENE393" s="21">
        <f t="shared" si="59"/>
        <v>0</v>
      </c>
      <c r="ENF393" s="21">
        <f t="shared" si="59"/>
        <v>0</v>
      </c>
      <c r="ENG393" s="21">
        <f t="shared" si="59"/>
        <v>0</v>
      </c>
      <c r="ENH393" s="21">
        <f t="shared" si="59"/>
        <v>0</v>
      </c>
      <c r="ENI393" s="21">
        <f t="shared" si="59"/>
        <v>0</v>
      </c>
      <c r="ENJ393" s="21">
        <f t="shared" si="59"/>
        <v>0</v>
      </c>
      <c r="ENK393" s="21">
        <f t="shared" si="59"/>
        <v>0</v>
      </c>
      <c r="ENL393" s="21">
        <f t="shared" si="59"/>
        <v>0</v>
      </c>
      <c r="ENM393" s="21">
        <f t="shared" si="59"/>
        <v>0</v>
      </c>
      <c r="ENN393" s="21">
        <f t="shared" si="59"/>
        <v>0</v>
      </c>
      <c r="ENO393" s="21">
        <f t="shared" si="59"/>
        <v>0</v>
      </c>
      <c r="ENP393" s="21">
        <f t="shared" si="59"/>
        <v>0</v>
      </c>
      <c r="ENQ393" s="21">
        <f t="shared" si="59"/>
        <v>0</v>
      </c>
      <c r="ENR393" s="21">
        <f t="shared" si="59"/>
        <v>0</v>
      </c>
      <c r="ENS393" s="21">
        <f t="shared" si="59"/>
        <v>0</v>
      </c>
      <c r="ENT393" s="21">
        <f t="shared" si="59"/>
        <v>0</v>
      </c>
      <c r="ENU393" s="21">
        <f t="shared" si="59"/>
        <v>0</v>
      </c>
      <c r="ENV393" s="21">
        <f t="shared" si="59"/>
        <v>0</v>
      </c>
      <c r="ENW393" s="21">
        <f t="shared" si="59"/>
        <v>0</v>
      </c>
      <c r="ENX393" s="21">
        <f t="shared" si="59"/>
        <v>0</v>
      </c>
      <c r="ENY393" s="21">
        <f t="shared" si="59"/>
        <v>0</v>
      </c>
      <c r="ENZ393" s="21">
        <f t="shared" si="59"/>
        <v>0</v>
      </c>
      <c r="EOA393" s="21">
        <f t="shared" si="59"/>
        <v>0</v>
      </c>
      <c r="EOB393" s="21">
        <f t="shared" si="59"/>
        <v>0</v>
      </c>
      <c r="EOC393" s="21">
        <f t="shared" si="59"/>
        <v>0</v>
      </c>
      <c r="EOD393" s="21">
        <f t="shared" si="59"/>
        <v>0</v>
      </c>
      <c r="EOE393" s="21">
        <f t="shared" si="59"/>
        <v>0</v>
      </c>
      <c r="EOF393" s="21">
        <f t="shared" si="59"/>
        <v>0</v>
      </c>
      <c r="EOG393" s="21">
        <f t="shared" si="59"/>
        <v>0</v>
      </c>
      <c r="EOH393" s="21">
        <f t="shared" si="59"/>
        <v>0</v>
      </c>
      <c r="EOI393" s="21">
        <f t="shared" si="59"/>
        <v>0</v>
      </c>
      <c r="EOJ393" s="21">
        <f t="shared" si="59"/>
        <v>0</v>
      </c>
      <c r="EOK393" s="21">
        <f t="shared" ref="EOK393:EQV393" si="60">SUM(EOK388:EOK392)</f>
        <v>0</v>
      </c>
      <c r="EOL393" s="21">
        <f t="shared" si="60"/>
        <v>0</v>
      </c>
      <c r="EOM393" s="21">
        <f t="shared" si="60"/>
        <v>0</v>
      </c>
      <c r="EON393" s="21">
        <f t="shared" si="60"/>
        <v>0</v>
      </c>
      <c r="EOO393" s="21">
        <f t="shared" si="60"/>
        <v>0</v>
      </c>
      <c r="EOP393" s="21">
        <f t="shared" si="60"/>
        <v>0</v>
      </c>
      <c r="EOQ393" s="21">
        <f t="shared" si="60"/>
        <v>0</v>
      </c>
      <c r="EOR393" s="21">
        <f t="shared" si="60"/>
        <v>0</v>
      </c>
      <c r="EOS393" s="21">
        <f t="shared" si="60"/>
        <v>0</v>
      </c>
      <c r="EOT393" s="21">
        <f t="shared" si="60"/>
        <v>0</v>
      </c>
      <c r="EOU393" s="21">
        <f t="shared" si="60"/>
        <v>0</v>
      </c>
      <c r="EOV393" s="21">
        <f t="shared" si="60"/>
        <v>0</v>
      </c>
      <c r="EOW393" s="21">
        <f t="shared" si="60"/>
        <v>0</v>
      </c>
      <c r="EOX393" s="21">
        <f t="shared" si="60"/>
        <v>0</v>
      </c>
      <c r="EOY393" s="21">
        <f t="shared" si="60"/>
        <v>0</v>
      </c>
      <c r="EOZ393" s="21">
        <f t="shared" si="60"/>
        <v>0</v>
      </c>
      <c r="EPA393" s="21">
        <f t="shared" si="60"/>
        <v>0</v>
      </c>
      <c r="EPB393" s="21">
        <f t="shared" si="60"/>
        <v>0</v>
      </c>
      <c r="EPC393" s="21">
        <f t="shared" si="60"/>
        <v>0</v>
      </c>
      <c r="EPD393" s="21">
        <f t="shared" si="60"/>
        <v>0</v>
      </c>
      <c r="EPE393" s="21">
        <f t="shared" si="60"/>
        <v>0</v>
      </c>
      <c r="EPF393" s="21">
        <f t="shared" si="60"/>
        <v>0</v>
      </c>
      <c r="EPG393" s="21">
        <f t="shared" si="60"/>
        <v>0</v>
      </c>
      <c r="EPH393" s="21">
        <f t="shared" si="60"/>
        <v>0</v>
      </c>
      <c r="EPI393" s="21">
        <f t="shared" si="60"/>
        <v>0</v>
      </c>
      <c r="EPJ393" s="21">
        <f t="shared" si="60"/>
        <v>0</v>
      </c>
      <c r="EPK393" s="21">
        <f t="shared" si="60"/>
        <v>0</v>
      </c>
      <c r="EPL393" s="21">
        <f t="shared" si="60"/>
        <v>0</v>
      </c>
      <c r="EPM393" s="21">
        <f t="shared" si="60"/>
        <v>0</v>
      </c>
      <c r="EPN393" s="21">
        <f t="shared" si="60"/>
        <v>0</v>
      </c>
      <c r="EPO393" s="21">
        <f t="shared" si="60"/>
        <v>0</v>
      </c>
      <c r="EPP393" s="21">
        <f t="shared" si="60"/>
        <v>0</v>
      </c>
      <c r="EPQ393" s="21">
        <f t="shared" si="60"/>
        <v>0</v>
      </c>
      <c r="EPR393" s="21">
        <f t="shared" si="60"/>
        <v>0</v>
      </c>
      <c r="EPS393" s="21">
        <f t="shared" si="60"/>
        <v>0</v>
      </c>
      <c r="EPT393" s="21">
        <f t="shared" si="60"/>
        <v>0</v>
      </c>
      <c r="EPU393" s="21">
        <f t="shared" si="60"/>
        <v>0</v>
      </c>
      <c r="EPV393" s="21">
        <f t="shared" si="60"/>
        <v>0</v>
      </c>
      <c r="EPW393" s="21">
        <f t="shared" si="60"/>
        <v>0</v>
      </c>
      <c r="EPX393" s="21">
        <f t="shared" si="60"/>
        <v>0</v>
      </c>
      <c r="EPY393" s="21">
        <f t="shared" si="60"/>
        <v>0</v>
      </c>
      <c r="EPZ393" s="21">
        <f t="shared" si="60"/>
        <v>0</v>
      </c>
      <c r="EQA393" s="21">
        <f t="shared" si="60"/>
        <v>0</v>
      </c>
      <c r="EQB393" s="21">
        <f t="shared" si="60"/>
        <v>0</v>
      </c>
      <c r="EQC393" s="21">
        <f t="shared" si="60"/>
        <v>0</v>
      </c>
      <c r="EQD393" s="21">
        <f t="shared" si="60"/>
        <v>0</v>
      </c>
      <c r="EQE393" s="21">
        <f t="shared" si="60"/>
        <v>0</v>
      </c>
      <c r="EQF393" s="21">
        <f t="shared" si="60"/>
        <v>0</v>
      </c>
      <c r="EQG393" s="21">
        <f t="shared" si="60"/>
        <v>0</v>
      </c>
      <c r="EQH393" s="21">
        <f t="shared" si="60"/>
        <v>0</v>
      </c>
      <c r="EQI393" s="21">
        <f t="shared" si="60"/>
        <v>0</v>
      </c>
      <c r="EQJ393" s="21">
        <f t="shared" si="60"/>
        <v>0</v>
      </c>
      <c r="EQK393" s="21">
        <f t="shared" si="60"/>
        <v>0</v>
      </c>
      <c r="EQL393" s="21">
        <f t="shared" si="60"/>
        <v>0</v>
      </c>
      <c r="EQM393" s="21">
        <f t="shared" si="60"/>
        <v>0</v>
      </c>
      <c r="EQN393" s="21">
        <f t="shared" si="60"/>
        <v>0</v>
      </c>
      <c r="EQO393" s="21">
        <f t="shared" si="60"/>
        <v>0</v>
      </c>
      <c r="EQP393" s="21">
        <f t="shared" si="60"/>
        <v>0</v>
      </c>
      <c r="EQQ393" s="21">
        <f t="shared" si="60"/>
        <v>0</v>
      </c>
      <c r="EQR393" s="21">
        <f t="shared" si="60"/>
        <v>0</v>
      </c>
      <c r="EQS393" s="21">
        <f t="shared" si="60"/>
        <v>0</v>
      </c>
      <c r="EQT393" s="21">
        <f t="shared" si="60"/>
        <v>0</v>
      </c>
      <c r="EQU393" s="21">
        <f t="shared" si="60"/>
        <v>0</v>
      </c>
      <c r="EQV393" s="21">
        <f t="shared" si="60"/>
        <v>0</v>
      </c>
      <c r="EQW393" s="21">
        <f t="shared" ref="EQW393:ETH393" si="61">SUM(EQW388:EQW392)</f>
        <v>0</v>
      </c>
      <c r="EQX393" s="21">
        <f t="shared" si="61"/>
        <v>0</v>
      </c>
      <c r="EQY393" s="21">
        <f t="shared" si="61"/>
        <v>0</v>
      </c>
      <c r="EQZ393" s="21">
        <f t="shared" si="61"/>
        <v>0</v>
      </c>
      <c r="ERA393" s="21">
        <f t="shared" si="61"/>
        <v>0</v>
      </c>
      <c r="ERB393" s="21">
        <f t="shared" si="61"/>
        <v>0</v>
      </c>
      <c r="ERC393" s="21">
        <f t="shared" si="61"/>
        <v>0</v>
      </c>
      <c r="ERD393" s="21">
        <f t="shared" si="61"/>
        <v>0</v>
      </c>
      <c r="ERE393" s="21">
        <f t="shared" si="61"/>
        <v>0</v>
      </c>
      <c r="ERF393" s="21">
        <f t="shared" si="61"/>
        <v>0</v>
      </c>
      <c r="ERG393" s="21">
        <f t="shared" si="61"/>
        <v>0</v>
      </c>
      <c r="ERH393" s="21">
        <f t="shared" si="61"/>
        <v>0</v>
      </c>
      <c r="ERI393" s="21">
        <f t="shared" si="61"/>
        <v>0</v>
      </c>
      <c r="ERJ393" s="21">
        <f t="shared" si="61"/>
        <v>0</v>
      </c>
      <c r="ERK393" s="21">
        <f t="shared" si="61"/>
        <v>0</v>
      </c>
      <c r="ERL393" s="21">
        <f t="shared" si="61"/>
        <v>0</v>
      </c>
      <c r="ERM393" s="21">
        <f t="shared" si="61"/>
        <v>0</v>
      </c>
      <c r="ERN393" s="21">
        <f t="shared" si="61"/>
        <v>0</v>
      </c>
      <c r="ERO393" s="21">
        <f t="shared" si="61"/>
        <v>0</v>
      </c>
      <c r="ERP393" s="21">
        <f t="shared" si="61"/>
        <v>0</v>
      </c>
      <c r="ERQ393" s="21">
        <f t="shared" si="61"/>
        <v>0</v>
      </c>
      <c r="ERR393" s="21">
        <f t="shared" si="61"/>
        <v>0</v>
      </c>
      <c r="ERS393" s="21">
        <f t="shared" si="61"/>
        <v>0</v>
      </c>
      <c r="ERT393" s="21">
        <f t="shared" si="61"/>
        <v>0</v>
      </c>
      <c r="ERU393" s="21">
        <f t="shared" si="61"/>
        <v>0</v>
      </c>
      <c r="ERV393" s="21">
        <f t="shared" si="61"/>
        <v>0</v>
      </c>
      <c r="ERW393" s="21">
        <f t="shared" si="61"/>
        <v>0</v>
      </c>
      <c r="ERX393" s="21">
        <f t="shared" si="61"/>
        <v>0</v>
      </c>
      <c r="ERY393" s="21">
        <f t="shared" si="61"/>
        <v>0</v>
      </c>
      <c r="ERZ393" s="21">
        <f t="shared" si="61"/>
        <v>0</v>
      </c>
      <c r="ESA393" s="21">
        <f t="shared" si="61"/>
        <v>0</v>
      </c>
      <c r="ESB393" s="21">
        <f t="shared" si="61"/>
        <v>0</v>
      </c>
      <c r="ESC393" s="21">
        <f t="shared" si="61"/>
        <v>0</v>
      </c>
      <c r="ESD393" s="21">
        <f t="shared" si="61"/>
        <v>0</v>
      </c>
      <c r="ESE393" s="21">
        <f t="shared" si="61"/>
        <v>0</v>
      </c>
      <c r="ESF393" s="21">
        <f t="shared" si="61"/>
        <v>0</v>
      </c>
      <c r="ESG393" s="21">
        <f t="shared" si="61"/>
        <v>0</v>
      </c>
      <c r="ESH393" s="21">
        <f t="shared" si="61"/>
        <v>0</v>
      </c>
      <c r="ESI393" s="21">
        <f t="shared" si="61"/>
        <v>0</v>
      </c>
      <c r="ESJ393" s="21">
        <f t="shared" si="61"/>
        <v>0</v>
      </c>
      <c r="ESK393" s="21">
        <f t="shared" si="61"/>
        <v>0</v>
      </c>
      <c r="ESL393" s="21">
        <f t="shared" si="61"/>
        <v>0</v>
      </c>
      <c r="ESM393" s="21">
        <f t="shared" si="61"/>
        <v>0</v>
      </c>
      <c r="ESN393" s="21">
        <f t="shared" si="61"/>
        <v>0</v>
      </c>
      <c r="ESO393" s="21">
        <f t="shared" si="61"/>
        <v>0</v>
      </c>
      <c r="ESP393" s="21">
        <f t="shared" si="61"/>
        <v>0</v>
      </c>
      <c r="ESQ393" s="21">
        <f t="shared" si="61"/>
        <v>0</v>
      </c>
      <c r="ESR393" s="21">
        <f t="shared" si="61"/>
        <v>0</v>
      </c>
      <c r="ESS393" s="21">
        <f t="shared" si="61"/>
        <v>0</v>
      </c>
      <c r="EST393" s="21">
        <f t="shared" si="61"/>
        <v>0</v>
      </c>
      <c r="ESU393" s="21">
        <f t="shared" si="61"/>
        <v>0</v>
      </c>
      <c r="ESV393" s="21">
        <f t="shared" si="61"/>
        <v>0</v>
      </c>
      <c r="ESW393" s="21">
        <f t="shared" si="61"/>
        <v>0</v>
      </c>
      <c r="ESX393" s="21">
        <f t="shared" si="61"/>
        <v>0</v>
      </c>
      <c r="ESY393" s="21">
        <f t="shared" si="61"/>
        <v>0</v>
      </c>
      <c r="ESZ393" s="21">
        <f t="shared" si="61"/>
        <v>0</v>
      </c>
      <c r="ETA393" s="21">
        <f t="shared" si="61"/>
        <v>0</v>
      </c>
      <c r="ETB393" s="21">
        <f t="shared" si="61"/>
        <v>0</v>
      </c>
      <c r="ETC393" s="21">
        <f t="shared" si="61"/>
        <v>0</v>
      </c>
      <c r="ETD393" s="21">
        <f t="shared" si="61"/>
        <v>0</v>
      </c>
      <c r="ETE393" s="21">
        <f t="shared" si="61"/>
        <v>0</v>
      </c>
      <c r="ETF393" s="21">
        <f t="shared" si="61"/>
        <v>0</v>
      </c>
      <c r="ETG393" s="21">
        <f t="shared" si="61"/>
        <v>0</v>
      </c>
      <c r="ETH393" s="21">
        <f t="shared" si="61"/>
        <v>0</v>
      </c>
      <c r="ETI393" s="21">
        <f t="shared" ref="ETI393:EVT393" si="62">SUM(ETI388:ETI392)</f>
        <v>0</v>
      </c>
      <c r="ETJ393" s="21">
        <f t="shared" si="62"/>
        <v>0</v>
      </c>
      <c r="ETK393" s="21">
        <f t="shared" si="62"/>
        <v>0</v>
      </c>
      <c r="ETL393" s="21">
        <f t="shared" si="62"/>
        <v>0</v>
      </c>
      <c r="ETM393" s="21">
        <f t="shared" si="62"/>
        <v>0</v>
      </c>
      <c r="ETN393" s="21">
        <f t="shared" si="62"/>
        <v>0</v>
      </c>
      <c r="ETO393" s="21">
        <f t="shared" si="62"/>
        <v>0</v>
      </c>
      <c r="ETP393" s="21">
        <f t="shared" si="62"/>
        <v>0</v>
      </c>
      <c r="ETQ393" s="21">
        <f t="shared" si="62"/>
        <v>0</v>
      </c>
      <c r="ETR393" s="21">
        <f t="shared" si="62"/>
        <v>0</v>
      </c>
      <c r="ETS393" s="21">
        <f t="shared" si="62"/>
        <v>0</v>
      </c>
      <c r="ETT393" s="21">
        <f t="shared" si="62"/>
        <v>0</v>
      </c>
      <c r="ETU393" s="21">
        <f t="shared" si="62"/>
        <v>0</v>
      </c>
      <c r="ETV393" s="21">
        <f t="shared" si="62"/>
        <v>0</v>
      </c>
      <c r="ETW393" s="21">
        <f t="shared" si="62"/>
        <v>0</v>
      </c>
      <c r="ETX393" s="21">
        <f t="shared" si="62"/>
        <v>0</v>
      </c>
      <c r="ETY393" s="21">
        <f t="shared" si="62"/>
        <v>0</v>
      </c>
      <c r="ETZ393" s="21">
        <f t="shared" si="62"/>
        <v>0</v>
      </c>
      <c r="EUA393" s="21">
        <f t="shared" si="62"/>
        <v>0</v>
      </c>
      <c r="EUB393" s="21">
        <f t="shared" si="62"/>
        <v>0</v>
      </c>
      <c r="EUC393" s="21">
        <f t="shared" si="62"/>
        <v>0</v>
      </c>
      <c r="EUD393" s="21">
        <f t="shared" si="62"/>
        <v>0</v>
      </c>
      <c r="EUE393" s="21">
        <f t="shared" si="62"/>
        <v>0</v>
      </c>
      <c r="EUF393" s="21">
        <f t="shared" si="62"/>
        <v>0</v>
      </c>
      <c r="EUG393" s="21">
        <f t="shared" si="62"/>
        <v>0</v>
      </c>
      <c r="EUH393" s="21">
        <f t="shared" si="62"/>
        <v>0</v>
      </c>
      <c r="EUI393" s="21">
        <f t="shared" si="62"/>
        <v>0</v>
      </c>
      <c r="EUJ393" s="21">
        <f t="shared" si="62"/>
        <v>0</v>
      </c>
      <c r="EUK393" s="21">
        <f t="shared" si="62"/>
        <v>0</v>
      </c>
      <c r="EUL393" s="21">
        <f t="shared" si="62"/>
        <v>0</v>
      </c>
      <c r="EUM393" s="21">
        <f t="shared" si="62"/>
        <v>0</v>
      </c>
      <c r="EUN393" s="21">
        <f t="shared" si="62"/>
        <v>0</v>
      </c>
      <c r="EUO393" s="21">
        <f t="shared" si="62"/>
        <v>0</v>
      </c>
      <c r="EUP393" s="21">
        <f t="shared" si="62"/>
        <v>0</v>
      </c>
      <c r="EUQ393" s="21">
        <f t="shared" si="62"/>
        <v>0</v>
      </c>
      <c r="EUR393" s="21">
        <f t="shared" si="62"/>
        <v>0</v>
      </c>
      <c r="EUS393" s="21">
        <f t="shared" si="62"/>
        <v>0</v>
      </c>
      <c r="EUT393" s="21">
        <f t="shared" si="62"/>
        <v>0</v>
      </c>
      <c r="EUU393" s="21">
        <f t="shared" si="62"/>
        <v>0</v>
      </c>
      <c r="EUV393" s="21">
        <f t="shared" si="62"/>
        <v>0</v>
      </c>
      <c r="EUW393" s="21">
        <f t="shared" si="62"/>
        <v>0</v>
      </c>
      <c r="EUX393" s="21">
        <f t="shared" si="62"/>
        <v>0</v>
      </c>
      <c r="EUY393" s="21">
        <f t="shared" si="62"/>
        <v>0</v>
      </c>
      <c r="EUZ393" s="21">
        <f t="shared" si="62"/>
        <v>0</v>
      </c>
      <c r="EVA393" s="21">
        <f t="shared" si="62"/>
        <v>0</v>
      </c>
      <c r="EVB393" s="21">
        <f t="shared" si="62"/>
        <v>0</v>
      </c>
      <c r="EVC393" s="21">
        <f t="shared" si="62"/>
        <v>0</v>
      </c>
      <c r="EVD393" s="21">
        <f t="shared" si="62"/>
        <v>0</v>
      </c>
      <c r="EVE393" s="21">
        <f t="shared" si="62"/>
        <v>0</v>
      </c>
      <c r="EVF393" s="21">
        <f t="shared" si="62"/>
        <v>0</v>
      </c>
      <c r="EVG393" s="21">
        <f t="shared" si="62"/>
        <v>0</v>
      </c>
      <c r="EVH393" s="21">
        <f t="shared" si="62"/>
        <v>0</v>
      </c>
      <c r="EVI393" s="21">
        <f t="shared" si="62"/>
        <v>0</v>
      </c>
      <c r="EVJ393" s="21">
        <f t="shared" si="62"/>
        <v>0</v>
      </c>
      <c r="EVK393" s="21">
        <f t="shared" si="62"/>
        <v>0</v>
      </c>
      <c r="EVL393" s="21">
        <f t="shared" si="62"/>
        <v>0</v>
      </c>
      <c r="EVM393" s="21">
        <f t="shared" si="62"/>
        <v>0</v>
      </c>
      <c r="EVN393" s="21">
        <f t="shared" si="62"/>
        <v>0</v>
      </c>
      <c r="EVO393" s="21">
        <f t="shared" si="62"/>
        <v>0</v>
      </c>
      <c r="EVP393" s="21">
        <f t="shared" si="62"/>
        <v>0</v>
      </c>
      <c r="EVQ393" s="21">
        <f t="shared" si="62"/>
        <v>0</v>
      </c>
      <c r="EVR393" s="21">
        <f t="shared" si="62"/>
        <v>0</v>
      </c>
      <c r="EVS393" s="21">
        <f t="shared" si="62"/>
        <v>0</v>
      </c>
      <c r="EVT393" s="21">
        <f t="shared" si="62"/>
        <v>0</v>
      </c>
      <c r="EVU393" s="21">
        <f t="shared" ref="EVU393:EYF393" si="63">SUM(EVU388:EVU392)</f>
        <v>0</v>
      </c>
      <c r="EVV393" s="21">
        <f t="shared" si="63"/>
        <v>0</v>
      </c>
      <c r="EVW393" s="21">
        <f t="shared" si="63"/>
        <v>0</v>
      </c>
      <c r="EVX393" s="21">
        <f t="shared" si="63"/>
        <v>0</v>
      </c>
      <c r="EVY393" s="21">
        <f t="shared" si="63"/>
        <v>0</v>
      </c>
      <c r="EVZ393" s="21">
        <f t="shared" si="63"/>
        <v>0</v>
      </c>
      <c r="EWA393" s="21">
        <f t="shared" si="63"/>
        <v>0</v>
      </c>
      <c r="EWB393" s="21">
        <f t="shared" si="63"/>
        <v>0</v>
      </c>
      <c r="EWC393" s="21">
        <f t="shared" si="63"/>
        <v>0</v>
      </c>
      <c r="EWD393" s="21">
        <f t="shared" si="63"/>
        <v>0</v>
      </c>
      <c r="EWE393" s="21">
        <f t="shared" si="63"/>
        <v>0</v>
      </c>
      <c r="EWF393" s="21">
        <f t="shared" si="63"/>
        <v>0</v>
      </c>
      <c r="EWG393" s="21">
        <f t="shared" si="63"/>
        <v>0</v>
      </c>
      <c r="EWH393" s="21">
        <f t="shared" si="63"/>
        <v>0</v>
      </c>
      <c r="EWI393" s="21">
        <f t="shared" si="63"/>
        <v>0</v>
      </c>
      <c r="EWJ393" s="21">
        <f t="shared" si="63"/>
        <v>0</v>
      </c>
      <c r="EWK393" s="21">
        <f t="shared" si="63"/>
        <v>0</v>
      </c>
      <c r="EWL393" s="21">
        <f t="shared" si="63"/>
        <v>0</v>
      </c>
      <c r="EWM393" s="21">
        <f t="shared" si="63"/>
        <v>0</v>
      </c>
      <c r="EWN393" s="21">
        <f t="shared" si="63"/>
        <v>0</v>
      </c>
      <c r="EWO393" s="21">
        <f t="shared" si="63"/>
        <v>0</v>
      </c>
      <c r="EWP393" s="21">
        <f t="shared" si="63"/>
        <v>0</v>
      </c>
      <c r="EWQ393" s="21">
        <f t="shared" si="63"/>
        <v>0</v>
      </c>
      <c r="EWR393" s="21">
        <f t="shared" si="63"/>
        <v>0</v>
      </c>
      <c r="EWS393" s="21">
        <f t="shared" si="63"/>
        <v>0</v>
      </c>
      <c r="EWT393" s="21">
        <f t="shared" si="63"/>
        <v>0</v>
      </c>
      <c r="EWU393" s="21">
        <f t="shared" si="63"/>
        <v>0</v>
      </c>
      <c r="EWV393" s="21">
        <f t="shared" si="63"/>
        <v>0</v>
      </c>
      <c r="EWW393" s="21">
        <f t="shared" si="63"/>
        <v>0</v>
      </c>
      <c r="EWX393" s="21">
        <f t="shared" si="63"/>
        <v>0</v>
      </c>
      <c r="EWY393" s="21">
        <f t="shared" si="63"/>
        <v>0</v>
      </c>
      <c r="EWZ393" s="21">
        <f t="shared" si="63"/>
        <v>0</v>
      </c>
      <c r="EXA393" s="21">
        <f t="shared" si="63"/>
        <v>0</v>
      </c>
      <c r="EXB393" s="21">
        <f t="shared" si="63"/>
        <v>0</v>
      </c>
      <c r="EXC393" s="21">
        <f t="shared" si="63"/>
        <v>0</v>
      </c>
      <c r="EXD393" s="21">
        <f t="shared" si="63"/>
        <v>0</v>
      </c>
      <c r="EXE393" s="21">
        <f t="shared" si="63"/>
        <v>0</v>
      </c>
      <c r="EXF393" s="21">
        <f t="shared" si="63"/>
        <v>0</v>
      </c>
      <c r="EXG393" s="21">
        <f t="shared" si="63"/>
        <v>0</v>
      </c>
      <c r="EXH393" s="21">
        <f t="shared" si="63"/>
        <v>0</v>
      </c>
      <c r="EXI393" s="21">
        <f t="shared" si="63"/>
        <v>0</v>
      </c>
      <c r="EXJ393" s="21">
        <f t="shared" si="63"/>
        <v>0</v>
      </c>
      <c r="EXK393" s="21">
        <f t="shared" si="63"/>
        <v>0</v>
      </c>
      <c r="EXL393" s="21">
        <f t="shared" si="63"/>
        <v>0</v>
      </c>
      <c r="EXM393" s="21">
        <f t="shared" si="63"/>
        <v>0</v>
      </c>
      <c r="EXN393" s="21">
        <f t="shared" si="63"/>
        <v>0</v>
      </c>
      <c r="EXO393" s="21">
        <f t="shared" si="63"/>
        <v>0</v>
      </c>
      <c r="EXP393" s="21">
        <f t="shared" si="63"/>
        <v>0</v>
      </c>
      <c r="EXQ393" s="21">
        <f t="shared" si="63"/>
        <v>0</v>
      </c>
      <c r="EXR393" s="21">
        <f t="shared" si="63"/>
        <v>0</v>
      </c>
      <c r="EXS393" s="21">
        <f t="shared" si="63"/>
        <v>0</v>
      </c>
      <c r="EXT393" s="21">
        <f t="shared" si="63"/>
        <v>0</v>
      </c>
      <c r="EXU393" s="21">
        <f t="shared" si="63"/>
        <v>0</v>
      </c>
      <c r="EXV393" s="21">
        <f t="shared" si="63"/>
        <v>0</v>
      </c>
      <c r="EXW393" s="21">
        <f t="shared" si="63"/>
        <v>0</v>
      </c>
      <c r="EXX393" s="21">
        <f t="shared" si="63"/>
        <v>0</v>
      </c>
      <c r="EXY393" s="21">
        <f t="shared" si="63"/>
        <v>0</v>
      </c>
      <c r="EXZ393" s="21">
        <f t="shared" si="63"/>
        <v>0</v>
      </c>
      <c r="EYA393" s="21">
        <f t="shared" si="63"/>
        <v>0</v>
      </c>
      <c r="EYB393" s="21">
        <f t="shared" si="63"/>
        <v>0</v>
      </c>
      <c r="EYC393" s="21">
        <f t="shared" si="63"/>
        <v>0</v>
      </c>
      <c r="EYD393" s="21">
        <f t="shared" si="63"/>
        <v>0</v>
      </c>
      <c r="EYE393" s="21">
        <f t="shared" si="63"/>
        <v>0</v>
      </c>
      <c r="EYF393" s="21">
        <f t="shared" si="63"/>
        <v>0</v>
      </c>
      <c r="EYG393" s="21">
        <f t="shared" ref="EYG393:FAR393" si="64">SUM(EYG388:EYG392)</f>
        <v>0</v>
      </c>
      <c r="EYH393" s="21">
        <f t="shared" si="64"/>
        <v>0</v>
      </c>
      <c r="EYI393" s="21">
        <f t="shared" si="64"/>
        <v>0</v>
      </c>
      <c r="EYJ393" s="21">
        <f t="shared" si="64"/>
        <v>0</v>
      </c>
      <c r="EYK393" s="21">
        <f t="shared" si="64"/>
        <v>0</v>
      </c>
      <c r="EYL393" s="21">
        <f t="shared" si="64"/>
        <v>0</v>
      </c>
      <c r="EYM393" s="21">
        <f t="shared" si="64"/>
        <v>0</v>
      </c>
      <c r="EYN393" s="21">
        <f t="shared" si="64"/>
        <v>0</v>
      </c>
      <c r="EYO393" s="21">
        <f t="shared" si="64"/>
        <v>0</v>
      </c>
      <c r="EYP393" s="21">
        <f t="shared" si="64"/>
        <v>0</v>
      </c>
      <c r="EYQ393" s="21">
        <f t="shared" si="64"/>
        <v>0</v>
      </c>
      <c r="EYR393" s="21">
        <f t="shared" si="64"/>
        <v>0</v>
      </c>
      <c r="EYS393" s="21">
        <f t="shared" si="64"/>
        <v>0</v>
      </c>
      <c r="EYT393" s="21">
        <f t="shared" si="64"/>
        <v>0</v>
      </c>
      <c r="EYU393" s="21">
        <f t="shared" si="64"/>
        <v>0</v>
      </c>
      <c r="EYV393" s="21">
        <f t="shared" si="64"/>
        <v>0</v>
      </c>
      <c r="EYW393" s="21">
        <f t="shared" si="64"/>
        <v>0</v>
      </c>
      <c r="EYX393" s="21">
        <f t="shared" si="64"/>
        <v>0</v>
      </c>
      <c r="EYY393" s="21">
        <f t="shared" si="64"/>
        <v>0</v>
      </c>
      <c r="EYZ393" s="21">
        <f t="shared" si="64"/>
        <v>0</v>
      </c>
      <c r="EZA393" s="21">
        <f t="shared" si="64"/>
        <v>0</v>
      </c>
      <c r="EZB393" s="21">
        <f t="shared" si="64"/>
        <v>0</v>
      </c>
      <c r="EZC393" s="21">
        <f t="shared" si="64"/>
        <v>0</v>
      </c>
      <c r="EZD393" s="21">
        <f t="shared" si="64"/>
        <v>0</v>
      </c>
      <c r="EZE393" s="21">
        <f t="shared" si="64"/>
        <v>0</v>
      </c>
      <c r="EZF393" s="21">
        <f t="shared" si="64"/>
        <v>0</v>
      </c>
      <c r="EZG393" s="21">
        <f t="shared" si="64"/>
        <v>0</v>
      </c>
      <c r="EZH393" s="21">
        <f t="shared" si="64"/>
        <v>0</v>
      </c>
      <c r="EZI393" s="21">
        <f t="shared" si="64"/>
        <v>0</v>
      </c>
      <c r="EZJ393" s="21">
        <f t="shared" si="64"/>
        <v>0</v>
      </c>
      <c r="EZK393" s="21">
        <f t="shared" si="64"/>
        <v>0</v>
      </c>
      <c r="EZL393" s="21">
        <f t="shared" si="64"/>
        <v>0</v>
      </c>
      <c r="EZM393" s="21">
        <f t="shared" si="64"/>
        <v>0</v>
      </c>
      <c r="EZN393" s="21">
        <f t="shared" si="64"/>
        <v>0</v>
      </c>
      <c r="EZO393" s="21">
        <f t="shared" si="64"/>
        <v>0</v>
      </c>
      <c r="EZP393" s="21">
        <f t="shared" si="64"/>
        <v>0</v>
      </c>
      <c r="EZQ393" s="21">
        <f t="shared" si="64"/>
        <v>0</v>
      </c>
      <c r="EZR393" s="21">
        <f t="shared" si="64"/>
        <v>0</v>
      </c>
      <c r="EZS393" s="21">
        <f t="shared" si="64"/>
        <v>0</v>
      </c>
      <c r="EZT393" s="21">
        <f t="shared" si="64"/>
        <v>0</v>
      </c>
      <c r="EZU393" s="21">
        <f t="shared" si="64"/>
        <v>0</v>
      </c>
      <c r="EZV393" s="21">
        <f t="shared" si="64"/>
        <v>0</v>
      </c>
      <c r="EZW393" s="21">
        <f t="shared" si="64"/>
        <v>0</v>
      </c>
      <c r="EZX393" s="21">
        <f t="shared" si="64"/>
        <v>0</v>
      </c>
      <c r="EZY393" s="21">
        <f t="shared" si="64"/>
        <v>0</v>
      </c>
      <c r="EZZ393" s="21">
        <f t="shared" si="64"/>
        <v>0</v>
      </c>
      <c r="FAA393" s="21">
        <f t="shared" si="64"/>
        <v>0</v>
      </c>
      <c r="FAB393" s="21">
        <f t="shared" si="64"/>
        <v>0</v>
      </c>
      <c r="FAC393" s="21">
        <f t="shared" si="64"/>
        <v>0</v>
      </c>
      <c r="FAD393" s="21">
        <f t="shared" si="64"/>
        <v>0</v>
      </c>
      <c r="FAE393" s="21">
        <f t="shared" si="64"/>
        <v>0</v>
      </c>
      <c r="FAF393" s="21">
        <f t="shared" si="64"/>
        <v>0</v>
      </c>
      <c r="FAG393" s="21">
        <f t="shared" si="64"/>
        <v>0</v>
      </c>
      <c r="FAH393" s="21">
        <f t="shared" si="64"/>
        <v>0</v>
      </c>
      <c r="FAI393" s="21">
        <f t="shared" si="64"/>
        <v>0</v>
      </c>
      <c r="FAJ393" s="21">
        <f t="shared" si="64"/>
        <v>0</v>
      </c>
      <c r="FAK393" s="21">
        <f t="shared" si="64"/>
        <v>0</v>
      </c>
      <c r="FAL393" s="21">
        <f t="shared" si="64"/>
        <v>0</v>
      </c>
      <c r="FAM393" s="21">
        <f t="shared" si="64"/>
        <v>0</v>
      </c>
      <c r="FAN393" s="21">
        <f t="shared" si="64"/>
        <v>0</v>
      </c>
      <c r="FAO393" s="21">
        <f t="shared" si="64"/>
        <v>0</v>
      </c>
      <c r="FAP393" s="21">
        <f t="shared" si="64"/>
        <v>0</v>
      </c>
      <c r="FAQ393" s="21">
        <f t="shared" si="64"/>
        <v>0</v>
      </c>
      <c r="FAR393" s="21">
        <f t="shared" si="64"/>
        <v>0</v>
      </c>
      <c r="FAS393" s="21">
        <f t="shared" ref="FAS393:FDD393" si="65">SUM(FAS388:FAS392)</f>
        <v>0</v>
      </c>
      <c r="FAT393" s="21">
        <f t="shared" si="65"/>
        <v>0</v>
      </c>
      <c r="FAU393" s="21">
        <f t="shared" si="65"/>
        <v>0</v>
      </c>
      <c r="FAV393" s="21">
        <f t="shared" si="65"/>
        <v>0</v>
      </c>
      <c r="FAW393" s="21">
        <f t="shared" si="65"/>
        <v>0</v>
      </c>
      <c r="FAX393" s="21">
        <f t="shared" si="65"/>
        <v>0</v>
      </c>
      <c r="FAY393" s="21">
        <f t="shared" si="65"/>
        <v>0</v>
      </c>
      <c r="FAZ393" s="21">
        <f t="shared" si="65"/>
        <v>0</v>
      </c>
      <c r="FBA393" s="21">
        <f t="shared" si="65"/>
        <v>0</v>
      </c>
      <c r="FBB393" s="21">
        <f t="shared" si="65"/>
        <v>0</v>
      </c>
      <c r="FBC393" s="21">
        <f t="shared" si="65"/>
        <v>0</v>
      </c>
      <c r="FBD393" s="21">
        <f t="shared" si="65"/>
        <v>0</v>
      </c>
      <c r="FBE393" s="21">
        <f t="shared" si="65"/>
        <v>0</v>
      </c>
      <c r="FBF393" s="21">
        <f t="shared" si="65"/>
        <v>0</v>
      </c>
      <c r="FBG393" s="21">
        <f t="shared" si="65"/>
        <v>0</v>
      </c>
      <c r="FBH393" s="21">
        <f t="shared" si="65"/>
        <v>0</v>
      </c>
      <c r="FBI393" s="21">
        <f t="shared" si="65"/>
        <v>0</v>
      </c>
      <c r="FBJ393" s="21">
        <f t="shared" si="65"/>
        <v>0</v>
      </c>
      <c r="FBK393" s="21">
        <f t="shared" si="65"/>
        <v>0</v>
      </c>
      <c r="FBL393" s="21">
        <f t="shared" si="65"/>
        <v>0</v>
      </c>
      <c r="FBM393" s="21">
        <f t="shared" si="65"/>
        <v>0</v>
      </c>
      <c r="FBN393" s="21">
        <f t="shared" si="65"/>
        <v>0</v>
      </c>
      <c r="FBO393" s="21">
        <f t="shared" si="65"/>
        <v>0</v>
      </c>
      <c r="FBP393" s="21">
        <f t="shared" si="65"/>
        <v>0</v>
      </c>
      <c r="FBQ393" s="21">
        <f t="shared" si="65"/>
        <v>0</v>
      </c>
      <c r="FBR393" s="21">
        <f t="shared" si="65"/>
        <v>0</v>
      </c>
      <c r="FBS393" s="21">
        <f t="shared" si="65"/>
        <v>0</v>
      </c>
      <c r="FBT393" s="21">
        <f t="shared" si="65"/>
        <v>0</v>
      </c>
      <c r="FBU393" s="21">
        <f t="shared" si="65"/>
        <v>0</v>
      </c>
      <c r="FBV393" s="21">
        <f t="shared" si="65"/>
        <v>0</v>
      </c>
      <c r="FBW393" s="21">
        <f t="shared" si="65"/>
        <v>0</v>
      </c>
      <c r="FBX393" s="21">
        <f t="shared" si="65"/>
        <v>0</v>
      </c>
      <c r="FBY393" s="21">
        <f t="shared" si="65"/>
        <v>0</v>
      </c>
      <c r="FBZ393" s="21">
        <f t="shared" si="65"/>
        <v>0</v>
      </c>
      <c r="FCA393" s="21">
        <f t="shared" si="65"/>
        <v>0</v>
      </c>
      <c r="FCB393" s="21">
        <f t="shared" si="65"/>
        <v>0</v>
      </c>
      <c r="FCC393" s="21">
        <f t="shared" si="65"/>
        <v>0</v>
      </c>
      <c r="FCD393" s="21">
        <f t="shared" si="65"/>
        <v>0</v>
      </c>
      <c r="FCE393" s="21">
        <f t="shared" si="65"/>
        <v>0</v>
      </c>
      <c r="FCF393" s="21">
        <f t="shared" si="65"/>
        <v>0</v>
      </c>
      <c r="FCG393" s="21">
        <f t="shared" si="65"/>
        <v>0</v>
      </c>
      <c r="FCH393" s="21">
        <f t="shared" si="65"/>
        <v>0</v>
      </c>
      <c r="FCI393" s="21">
        <f t="shared" si="65"/>
        <v>0</v>
      </c>
      <c r="FCJ393" s="21">
        <f t="shared" si="65"/>
        <v>0</v>
      </c>
      <c r="FCK393" s="21">
        <f t="shared" si="65"/>
        <v>0</v>
      </c>
      <c r="FCL393" s="21">
        <f t="shared" si="65"/>
        <v>0</v>
      </c>
      <c r="FCM393" s="21">
        <f t="shared" si="65"/>
        <v>0</v>
      </c>
      <c r="FCN393" s="21">
        <f t="shared" si="65"/>
        <v>0</v>
      </c>
      <c r="FCO393" s="21">
        <f t="shared" si="65"/>
        <v>0</v>
      </c>
      <c r="FCP393" s="21">
        <f t="shared" si="65"/>
        <v>0</v>
      </c>
      <c r="FCQ393" s="21">
        <f t="shared" si="65"/>
        <v>0</v>
      </c>
      <c r="FCR393" s="21">
        <f t="shared" si="65"/>
        <v>0</v>
      </c>
      <c r="FCS393" s="21">
        <f t="shared" si="65"/>
        <v>0</v>
      </c>
      <c r="FCT393" s="21">
        <f t="shared" si="65"/>
        <v>0</v>
      </c>
      <c r="FCU393" s="21">
        <f t="shared" si="65"/>
        <v>0</v>
      </c>
      <c r="FCV393" s="21">
        <f t="shared" si="65"/>
        <v>0</v>
      </c>
      <c r="FCW393" s="21">
        <f t="shared" si="65"/>
        <v>0</v>
      </c>
      <c r="FCX393" s="21">
        <f t="shared" si="65"/>
        <v>0</v>
      </c>
      <c r="FCY393" s="21">
        <f t="shared" si="65"/>
        <v>0</v>
      </c>
      <c r="FCZ393" s="21">
        <f t="shared" si="65"/>
        <v>0</v>
      </c>
      <c r="FDA393" s="21">
        <f t="shared" si="65"/>
        <v>0</v>
      </c>
      <c r="FDB393" s="21">
        <f t="shared" si="65"/>
        <v>0</v>
      </c>
      <c r="FDC393" s="21">
        <f t="shared" si="65"/>
        <v>0</v>
      </c>
      <c r="FDD393" s="21">
        <f t="shared" si="65"/>
        <v>0</v>
      </c>
      <c r="FDE393" s="21">
        <f t="shared" ref="FDE393:FFP393" si="66">SUM(FDE388:FDE392)</f>
        <v>0</v>
      </c>
      <c r="FDF393" s="21">
        <f t="shared" si="66"/>
        <v>0</v>
      </c>
      <c r="FDG393" s="21">
        <f t="shared" si="66"/>
        <v>0</v>
      </c>
      <c r="FDH393" s="21">
        <f t="shared" si="66"/>
        <v>0</v>
      </c>
      <c r="FDI393" s="21">
        <f t="shared" si="66"/>
        <v>0</v>
      </c>
      <c r="FDJ393" s="21">
        <f t="shared" si="66"/>
        <v>0</v>
      </c>
      <c r="FDK393" s="21">
        <f t="shared" si="66"/>
        <v>0</v>
      </c>
      <c r="FDL393" s="21">
        <f t="shared" si="66"/>
        <v>0</v>
      </c>
      <c r="FDM393" s="21">
        <f t="shared" si="66"/>
        <v>0</v>
      </c>
      <c r="FDN393" s="21">
        <f t="shared" si="66"/>
        <v>0</v>
      </c>
      <c r="FDO393" s="21">
        <f t="shared" si="66"/>
        <v>0</v>
      </c>
      <c r="FDP393" s="21">
        <f t="shared" si="66"/>
        <v>0</v>
      </c>
      <c r="FDQ393" s="21">
        <f t="shared" si="66"/>
        <v>0</v>
      </c>
      <c r="FDR393" s="21">
        <f t="shared" si="66"/>
        <v>0</v>
      </c>
      <c r="FDS393" s="21">
        <f t="shared" si="66"/>
        <v>0</v>
      </c>
      <c r="FDT393" s="21">
        <f t="shared" si="66"/>
        <v>0</v>
      </c>
      <c r="FDU393" s="21">
        <f t="shared" si="66"/>
        <v>0</v>
      </c>
      <c r="FDV393" s="21">
        <f t="shared" si="66"/>
        <v>0</v>
      </c>
      <c r="FDW393" s="21">
        <f t="shared" si="66"/>
        <v>0</v>
      </c>
      <c r="FDX393" s="21">
        <f t="shared" si="66"/>
        <v>0</v>
      </c>
      <c r="FDY393" s="21">
        <f t="shared" si="66"/>
        <v>0</v>
      </c>
      <c r="FDZ393" s="21">
        <f t="shared" si="66"/>
        <v>0</v>
      </c>
      <c r="FEA393" s="21">
        <f t="shared" si="66"/>
        <v>0</v>
      </c>
      <c r="FEB393" s="21">
        <f t="shared" si="66"/>
        <v>0</v>
      </c>
      <c r="FEC393" s="21">
        <f t="shared" si="66"/>
        <v>0</v>
      </c>
      <c r="FED393" s="21">
        <f t="shared" si="66"/>
        <v>0</v>
      </c>
      <c r="FEE393" s="21">
        <f t="shared" si="66"/>
        <v>0</v>
      </c>
      <c r="FEF393" s="21">
        <f t="shared" si="66"/>
        <v>0</v>
      </c>
      <c r="FEG393" s="21">
        <f t="shared" si="66"/>
        <v>0</v>
      </c>
      <c r="FEH393" s="21">
        <f t="shared" si="66"/>
        <v>0</v>
      </c>
      <c r="FEI393" s="21">
        <f t="shared" si="66"/>
        <v>0</v>
      </c>
      <c r="FEJ393" s="21">
        <f t="shared" si="66"/>
        <v>0</v>
      </c>
      <c r="FEK393" s="21">
        <f t="shared" si="66"/>
        <v>0</v>
      </c>
      <c r="FEL393" s="21">
        <f t="shared" si="66"/>
        <v>0</v>
      </c>
      <c r="FEM393" s="21">
        <f t="shared" si="66"/>
        <v>0</v>
      </c>
      <c r="FEN393" s="21">
        <f t="shared" si="66"/>
        <v>0</v>
      </c>
      <c r="FEO393" s="21">
        <f t="shared" si="66"/>
        <v>0</v>
      </c>
      <c r="FEP393" s="21">
        <f t="shared" si="66"/>
        <v>0</v>
      </c>
      <c r="FEQ393" s="21">
        <f t="shared" si="66"/>
        <v>0</v>
      </c>
      <c r="FER393" s="21">
        <f t="shared" si="66"/>
        <v>0</v>
      </c>
      <c r="FES393" s="21">
        <f t="shared" si="66"/>
        <v>0</v>
      </c>
      <c r="FET393" s="21">
        <f t="shared" si="66"/>
        <v>0</v>
      </c>
      <c r="FEU393" s="21">
        <f t="shared" si="66"/>
        <v>0</v>
      </c>
      <c r="FEV393" s="21">
        <f t="shared" si="66"/>
        <v>0</v>
      </c>
      <c r="FEW393" s="21">
        <f t="shared" si="66"/>
        <v>0</v>
      </c>
      <c r="FEX393" s="21">
        <f t="shared" si="66"/>
        <v>0</v>
      </c>
      <c r="FEY393" s="21">
        <f t="shared" si="66"/>
        <v>0</v>
      </c>
      <c r="FEZ393" s="21">
        <f t="shared" si="66"/>
        <v>0</v>
      </c>
      <c r="FFA393" s="21">
        <f t="shared" si="66"/>
        <v>0</v>
      </c>
      <c r="FFB393" s="21">
        <f t="shared" si="66"/>
        <v>0</v>
      </c>
      <c r="FFC393" s="21">
        <f t="shared" si="66"/>
        <v>0</v>
      </c>
      <c r="FFD393" s="21">
        <f t="shared" si="66"/>
        <v>0</v>
      </c>
      <c r="FFE393" s="21">
        <f t="shared" si="66"/>
        <v>0</v>
      </c>
      <c r="FFF393" s="21">
        <f t="shared" si="66"/>
        <v>0</v>
      </c>
      <c r="FFG393" s="21">
        <f t="shared" si="66"/>
        <v>0</v>
      </c>
      <c r="FFH393" s="21">
        <f t="shared" si="66"/>
        <v>0</v>
      </c>
      <c r="FFI393" s="21">
        <f t="shared" si="66"/>
        <v>0</v>
      </c>
      <c r="FFJ393" s="21">
        <f t="shared" si="66"/>
        <v>0</v>
      </c>
      <c r="FFK393" s="21">
        <f t="shared" si="66"/>
        <v>0</v>
      </c>
      <c r="FFL393" s="21">
        <f t="shared" si="66"/>
        <v>0</v>
      </c>
      <c r="FFM393" s="21">
        <f t="shared" si="66"/>
        <v>0</v>
      </c>
      <c r="FFN393" s="21">
        <f t="shared" si="66"/>
        <v>0</v>
      </c>
      <c r="FFO393" s="21">
        <f t="shared" si="66"/>
        <v>0</v>
      </c>
      <c r="FFP393" s="21">
        <f t="shared" si="66"/>
        <v>0</v>
      </c>
      <c r="FFQ393" s="21">
        <f t="shared" ref="FFQ393:FIB393" si="67">SUM(FFQ388:FFQ392)</f>
        <v>0</v>
      </c>
      <c r="FFR393" s="21">
        <f t="shared" si="67"/>
        <v>0</v>
      </c>
      <c r="FFS393" s="21">
        <f t="shared" si="67"/>
        <v>0</v>
      </c>
      <c r="FFT393" s="21">
        <f t="shared" si="67"/>
        <v>0</v>
      </c>
      <c r="FFU393" s="21">
        <f t="shared" si="67"/>
        <v>0</v>
      </c>
      <c r="FFV393" s="21">
        <f t="shared" si="67"/>
        <v>0</v>
      </c>
      <c r="FFW393" s="21">
        <f t="shared" si="67"/>
        <v>0</v>
      </c>
      <c r="FFX393" s="21">
        <f t="shared" si="67"/>
        <v>0</v>
      </c>
      <c r="FFY393" s="21">
        <f t="shared" si="67"/>
        <v>0</v>
      </c>
      <c r="FFZ393" s="21">
        <f t="shared" si="67"/>
        <v>0</v>
      </c>
      <c r="FGA393" s="21">
        <f t="shared" si="67"/>
        <v>0</v>
      </c>
      <c r="FGB393" s="21">
        <f t="shared" si="67"/>
        <v>0</v>
      </c>
      <c r="FGC393" s="21">
        <f t="shared" si="67"/>
        <v>0</v>
      </c>
      <c r="FGD393" s="21">
        <f t="shared" si="67"/>
        <v>0</v>
      </c>
      <c r="FGE393" s="21">
        <f t="shared" si="67"/>
        <v>0</v>
      </c>
      <c r="FGF393" s="21">
        <f t="shared" si="67"/>
        <v>0</v>
      </c>
      <c r="FGG393" s="21">
        <f t="shared" si="67"/>
        <v>0</v>
      </c>
      <c r="FGH393" s="21">
        <f t="shared" si="67"/>
        <v>0</v>
      </c>
      <c r="FGI393" s="21">
        <f t="shared" si="67"/>
        <v>0</v>
      </c>
      <c r="FGJ393" s="21">
        <f t="shared" si="67"/>
        <v>0</v>
      </c>
      <c r="FGK393" s="21">
        <f t="shared" si="67"/>
      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 </c>
      <c r="FGO393" s="21">
        <f t="shared" si="67"/>
        <v>0</v>
      </c>
      <c r="FGP393" s="21">
        <f t="shared" si="67"/>
        <v>0</v>
      </c>
      <c r="FGQ393" s="21">
        <f t="shared" si="67"/>
        <v>0</v>
      </c>
      <c r="FGR393" s="21">
        <f t="shared" si="67"/>
        <v>0</v>
      </c>
      <c r="FGS393" s="21">
        <f t="shared" si="67"/>
        <v>0</v>
      </c>
      <c r="FGT393" s="21">
        <f t="shared" si="67"/>
        <v>0</v>
      </c>
      <c r="FGU393" s="21">
        <f t="shared" si="67"/>
        <v>0</v>
      </c>
      <c r="FGV393" s="21">
        <f t="shared" si="67"/>
        <v>0</v>
      </c>
      <c r="FGW393" s="21">
        <f t="shared" si="67"/>
        <v>0</v>
      </c>
      <c r="FGX393" s="21">
        <f t="shared" si="67"/>
        <v>0</v>
      </c>
      <c r="FGY393" s="21">
        <f t="shared" si="67"/>
        <v>0</v>
      </c>
      <c r="FGZ393" s="21">
        <f t="shared" si="67"/>
        <v>0</v>
      </c>
      <c r="FHA393" s="21">
        <f t="shared" si="67"/>
        <v>0</v>
      </c>
      <c r="FHB393" s="21">
        <f t="shared" si="67"/>
        <v>0</v>
      </c>
      <c r="FHC393" s="21">
        <f t="shared" si="67"/>
        <v>0</v>
      </c>
      <c r="FHD393" s="21">
        <f t="shared" si="67"/>
        <v>0</v>
      </c>
      <c r="FHE393" s="21">
        <f t="shared" si="67"/>
        <v>0</v>
      </c>
      <c r="FHF393" s="21">
        <f t="shared" si="67"/>
        <v>0</v>
      </c>
      <c r="FHG393" s="21">
        <f t="shared" si="67"/>
        <v>0</v>
      </c>
      <c r="FHH393" s="21">
        <f t="shared" si="67"/>
        <v>0</v>
      </c>
      <c r="FHI393" s="21">
        <f t="shared" si="67"/>
        <v>0</v>
      </c>
      <c r="FHJ393" s="21">
        <f t="shared" si="67"/>
        <v>0</v>
      </c>
      <c r="FHK393" s="21">
        <f t="shared" si="67"/>
        <v>0</v>
      </c>
      <c r="FHL393" s="21">
        <f t="shared" si="67"/>
        <v>0</v>
      </c>
      <c r="FHM393" s="21">
        <f t="shared" si="67"/>
        <v>0</v>
      </c>
      <c r="FHN393" s="21">
        <f t="shared" si="67"/>
        <v>0</v>
      </c>
      <c r="FHO393" s="21">
        <f t="shared" si="67"/>
        <v>0</v>
      </c>
      <c r="FHP393" s="21">
        <f t="shared" si="67"/>
        <v>0</v>
      </c>
      <c r="FHQ393" s="21">
        <f t="shared" si="67"/>
        <v>0</v>
      </c>
      <c r="FHR393" s="21">
        <f t="shared" si="67"/>
        <v>0</v>
      </c>
      <c r="FHS393" s="21">
        <f t="shared" si="67"/>
        <v>0</v>
      </c>
      <c r="FHT393" s="21">
        <f t="shared" si="67"/>
        <v>0</v>
      </c>
      <c r="FHU393" s="21">
        <f t="shared" si="67"/>
        <v>0</v>
      </c>
      <c r="FHV393" s="21">
        <f t="shared" si="67"/>
        <v>0</v>
      </c>
      <c r="FHW393" s="21">
        <f t="shared" si="67"/>
        <v>0</v>
      </c>
      <c r="FHX393" s="21">
        <f t="shared" si="67"/>
        <v>0</v>
      </c>
      <c r="FHY393" s="21">
        <f t="shared" si="67"/>
        <v>0</v>
      </c>
      <c r="FHZ393" s="21">
        <f t="shared" si="67"/>
        <v>0</v>
      </c>
      <c r="FIA393" s="21">
        <f t="shared" si="67"/>
        <v>0</v>
      </c>
      <c r="FIB393" s="21">
        <f t="shared" si="67"/>
        <v>0</v>
      </c>
      <c r="FIC393" s="21">
        <f t="shared" ref="FIC393:FKN393" si="68">SUM(FIC388:FIC392)</f>
        <v>0</v>
      </c>
      <c r="FID393" s="21">
        <f t="shared" si="68"/>
        <v>0</v>
      </c>
      <c r="FIE393" s="21">
        <f t="shared" si="68"/>
        <v>0</v>
      </c>
      <c r="FIF393" s="21">
        <f t="shared" si="68"/>
        <v>0</v>
      </c>
      <c r="FIG393" s="21">
        <f t="shared" si="68"/>
        <v>0</v>
      </c>
      <c r="FIH393" s="21">
        <f t="shared" si="68"/>
        <v>0</v>
      </c>
      <c r="FII393" s="21">
        <f t="shared" si="68"/>
        <v>0</v>
      </c>
      <c r="FIJ393" s="21">
        <f t="shared" si="68"/>
        <v>0</v>
      </c>
      <c r="FIK393" s="21">
        <f t="shared" si="68"/>
        <v>0</v>
      </c>
      <c r="FIL393" s="21">
        <f t="shared" si="68"/>
        <v>0</v>
      </c>
      <c r="FIM393" s="21">
        <f t="shared" si="68"/>
        <v>0</v>
      </c>
      <c r="FIN393" s="21">
        <f t="shared" si="68"/>
        <v>0</v>
      </c>
      <c r="FIO393" s="21">
        <f t="shared" si="68"/>
        <v>0</v>
      </c>
      <c r="FIP393" s="21">
        <f t="shared" si="68"/>
        <v>0</v>
      </c>
      <c r="FIQ393" s="21">
        <f t="shared" si="68"/>
        <v>0</v>
      </c>
      <c r="FIR393" s="21">
        <f t="shared" si="68"/>
        <v>0</v>
      </c>
      <c r="FIS393" s="21">
        <f t="shared" si="68"/>
        <v>0</v>
      </c>
      <c r="FIT393" s="21">
        <f t="shared" si="68"/>
        <v>0</v>
      </c>
      <c r="FIU393" s="21">
        <f t="shared" si="68"/>
        <v>0</v>
      </c>
      <c r="FIV393" s="21">
        <f t="shared" si="68"/>
        <v>0</v>
      </c>
      <c r="FIW393" s="21">
        <f t="shared" si="68"/>
        <v>0</v>
      </c>
      <c r="FIX393" s="21">
        <f t="shared" si="68"/>
        <v>0</v>
      </c>
      <c r="FIY393" s="21">
        <f t="shared" si="68"/>
        <v>0</v>
      </c>
      <c r="FIZ393" s="21">
        <f t="shared" si="68"/>
        <v>0</v>
      </c>
      <c r="FJA393" s="21">
        <f t="shared" si="68"/>
        <v>0</v>
      </c>
      <c r="FJB393" s="21">
        <f t="shared" si="68"/>
        <v>0</v>
      </c>
      <c r="FJC393" s="21">
        <f t="shared" si="68"/>
        <v>0</v>
      </c>
      <c r="FJD393" s="21">
        <f t="shared" si="68"/>
        <v>0</v>
      </c>
      <c r="FJE393" s="21">
        <f t="shared" si="68"/>
        <v>0</v>
      </c>
      <c r="FJF393" s="21">
        <f t="shared" si="68"/>
        <v>0</v>
      </c>
      <c r="FJG393" s="21">
        <f t="shared" si="68"/>
        <v>0</v>
      </c>
      <c r="FJH393" s="21">
        <f t="shared" si="68"/>
        <v>0</v>
      </c>
      <c r="FJI393" s="21">
        <f t="shared" si="68"/>
        <v>0</v>
      </c>
      <c r="FJJ393" s="21">
        <f t="shared" si="68"/>
        <v>0</v>
      </c>
      <c r="FJK393" s="21">
        <f t="shared" si="68"/>
        <v>0</v>
      </c>
      <c r="FJL393" s="21">
        <f t="shared" si="68"/>
        <v>0</v>
      </c>
      <c r="FJM393" s="21">
        <f t="shared" si="68"/>
        <v>0</v>
      </c>
      <c r="FJN393" s="21">
        <f t="shared" si="68"/>
        <v>0</v>
      </c>
      <c r="FJO393" s="21">
        <f t="shared" si="68"/>
        <v>0</v>
      </c>
      <c r="FJP393" s="21">
        <f t="shared" si="68"/>
        <v>0</v>
      </c>
      <c r="FJQ393" s="21">
        <f t="shared" si="68"/>
        <v>0</v>
      </c>
      <c r="FJR393" s="21">
        <f t="shared" si="68"/>
        <v>0</v>
      </c>
      <c r="FJS393" s="21">
        <f t="shared" si="68"/>
        <v>0</v>
      </c>
      <c r="FJT393" s="21">
        <f t="shared" si="68"/>
        <v>0</v>
      </c>
      <c r="FJU393" s="21">
        <f t="shared" si="68"/>
        <v>0</v>
      </c>
      <c r="FJV393" s="21">
        <f t="shared" si="68"/>
        <v>0</v>
      </c>
      <c r="FJW393" s="21">
        <f t="shared" si="68"/>
        <v>0</v>
      </c>
      <c r="FJX393" s="21">
        <f t="shared" si="68"/>
        <v>0</v>
      </c>
      <c r="FJY393" s="21">
        <f t="shared" si="68"/>
        <v>0</v>
      </c>
      <c r="FJZ393" s="21">
        <f t="shared" si="68"/>
        <v>0</v>
      </c>
      <c r="FKA393" s="21">
        <f t="shared" si="68"/>
        <v>0</v>
      </c>
      <c r="FKB393" s="21">
        <f t="shared" si="68"/>
        <v>0</v>
      </c>
      <c r="FKC393" s="21">
        <f t="shared" si="68"/>
        <v>0</v>
      </c>
      <c r="FKD393" s="21">
        <f t="shared" si="68"/>
        <v>0</v>
      </c>
      <c r="FKE393" s="21">
        <f t="shared" si="68"/>
        <v>0</v>
      </c>
      <c r="FKF393" s="21">
        <f t="shared" si="68"/>
        <v>0</v>
      </c>
      <c r="FKG393" s="21">
        <f t="shared" si="68"/>
        <v>0</v>
      </c>
      <c r="FKH393" s="21">
        <f t="shared" si="68"/>
        <v>0</v>
      </c>
      <c r="FKI393" s="21">
        <f t="shared" si="68"/>
        <v>0</v>
      </c>
      <c r="FKJ393" s="21">
        <f t="shared" si="68"/>
        <v>0</v>
      </c>
      <c r="FKK393" s="21">
        <f t="shared" si="68"/>
        <v>0</v>
      </c>
      <c r="FKL393" s="21">
        <f t="shared" si="68"/>
        <v>0</v>
      </c>
      <c r="FKM393" s="21">
        <f t="shared" si="68"/>
        <v>0</v>
      </c>
      <c r="FKN393" s="21">
        <f t="shared" si="68"/>
        <v>0</v>
      </c>
      <c r="FKO393" s="21">
        <f t="shared" ref="FKO393:FMZ393" si="69">SUM(FKO388:FKO392)</f>
        <v>0</v>
      </c>
      <c r="FKP393" s="21">
        <f t="shared" si="69"/>
        <v>0</v>
      </c>
      <c r="FKQ393" s="21">
        <f t="shared" si="69"/>
        <v>0</v>
      </c>
      <c r="FKR393" s="21">
        <f t="shared" si="69"/>
        <v>0</v>
      </c>
      <c r="FKS393" s="21">
        <f t="shared" si="69"/>
        <v>0</v>
      </c>
      <c r="FKT393" s="21">
        <f t="shared" si="69"/>
        <v>0</v>
      </c>
      <c r="FKU393" s="21">
        <f t="shared" si="69"/>
        <v>0</v>
      </c>
      <c r="FKV393" s="21">
        <f t="shared" si="69"/>
        <v>0</v>
      </c>
      <c r="FKW393" s="21">
        <f t="shared" si="69"/>
        <v>0</v>
      </c>
      <c r="FKX393" s="21">
        <f t="shared" si="69"/>
        <v>0</v>
      </c>
      <c r="FKY393" s="21">
        <f t="shared" si="69"/>
        <v>0</v>
      </c>
      <c r="FKZ393" s="21">
        <f t="shared" si="69"/>
        <v>0</v>
      </c>
      <c r="FLA393" s="21">
        <f t="shared" si="69"/>
        <v>0</v>
      </c>
      <c r="FLB393" s="21">
        <f t="shared" si="69"/>
        <v>0</v>
      </c>
      <c r="FLC393" s="21">
        <f t="shared" si="69"/>
        <v>0</v>
      </c>
      <c r="FLD393" s="21">
        <f t="shared" si="69"/>
        <v>0</v>
      </c>
      <c r="FLE393" s="21">
        <f t="shared" si="69"/>
        <v>0</v>
      </c>
      <c r="FLF393" s="21">
        <f t="shared" si="69"/>
        <v>0</v>
      </c>
      <c r="FLG393" s="21">
        <f t="shared" si="69"/>
        <v>0</v>
      </c>
      <c r="FLH393" s="21">
        <f t="shared" si="69"/>
        <v>0</v>
      </c>
      <c r="FLI393" s="21">
        <f t="shared" si="69"/>
        <v>0</v>
      </c>
      <c r="FLJ393" s="21">
        <f t="shared" si="69"/>
        <v>0</v>
      </c>
      <c r="FLK393" s="21">
        <f t="shared" si="69"/>
        <v>0</v>
      </c>
      <c r="FLL393" s="21">
        <f t="shared" si="69"/>
        <v>0</v>
      </c>
      <c r="FLM393" s="21">
        <f t="shared" si="69"/>
        <v>0</v>
      </c>
      <c r="FLN393" s="21">
        <f t="shared" si="69"/>
        <v>0</v>
      </c>
      <c r="FLO393" s="21">
        <f t="shared" si="69"/>
        <v>0</v>
      </c>
      <c r="FLP393" s="21">
        <f t="shared" si="69"/>
        <v>0</v>
      </c>
      <c r="FLQ393" s="21">
        <f t="shared" si="69"/>
        <v>0</v>
      </c>
      <c r="FLR393" s="21">
        <f t="shared" si="69"/>
        <v>0</v>
      </c>
      <c r="FLS393" s="21">
        <f t="shared" si="69"/>
        <v>0</v>
      </c>
      <c r="FLT393" s="21">
        <f t="shared" si="69"/>
        <v>0</v>
      </c>
      <c r="FLU393" s="21">
        <f t="shared" si="69"/>
        <v>0</v>
      </c>
      <c r="FLV393" s="21">
        <f t="shared" si="69"/>
        <v>0</v>
      </c>
      <c r="FLW393" s="21">
        <f t="shared" si="69"/>
        <v>0</v>
      </c>
      <c r="FLX393" s="21">
        <f t="shared" si="69"/>
        <v>0</v>
      </c>
      <c r="FLY393" s="21">
        <f t="shared" si="69"/>
        <v>0</v>
      </c>
      <c r="FLZ393" s="21">
        <f t="shared" si="69"/>
        <v>0</v>
      </c>
      <c r="FMA393" s="21">
        <f t="shared" si="69"/>
        <v>0</v>
      </c>
      <c r="FMB393" s="21">
        <f t="shared" si="69"/>
        <v>0</v>
      </c>
      <c r="FMC393" s="21">
        <f t="shared" si="69"/>
        <v>0</v>
      </c>
      <c r="FMD393" s="21">
        <f t="shared" si="69"/>
        <v>0</v>
      </c>
      <c r="FME393" s="21">
        <f t="shared" si="69"/>
        <v>0</v>
      </c>
      <c r="FMF393" s="21">
        <f t="shared" si="69"/>
        <v>0</v>
      </c>
      <c r="FMG393" s="21">
        <f t="shared" si="69"/>
        <v>0</v>
      </c>
      <c r="FMH393" s="21">
        <f t="shared" si="69"/>
        <v>0</v>
      </c>
      <c r="FMI393" s="21">
        <f t="shared" si="69"/>
        <v>0</v>
      </c>
      <c r="FMJ393" s="21">
        <f t="shared" si="69"/>
        <v>0</v>
      </c>
      <c r="FMK393" s="21">
        <f t="shared" si="69"/>
        <v>0</v>
      </c>
      <c r="FML393" s="21">
        <f t="shared" si="69"/>
        <v>0</v>
      </c>
      <c r="FMM393" s="21">
        <f t="shared" si="69"/>
        <v>0</v>
      </c>
      <c r="FMN393" s="21">
        <f t="shared" si="69"/>
        <v>0</v>
      </c>
      <c r="FMO393" s="21">
        <f t="shared" si="69"/>
        <v>0</v>
      </c>
      <c r="FMP393" s="21">
        <f t="shared" si="69"/>
        <v>0</v>
      </c>
      <c r="FMQ393" s="21">
        <f t="shared" si="69"/>
        <v>0</v>
      </c>
      <c r="FMR393" s="21">
        <f t="shared" si="69"/>
        <v>0</v>
      </c>
      <c r="FMS393" s="21">
        <f t="shared" si="69"/>
        <v>0</v>
      </c>
      <c r="FMT393" s="21">
        <f t="shared" si="69"/>
        <v>0</v>
      </c>
      <c r="FMU393" s="21">
        <f t="shared" si="69"/>
        <v>0</v>
      </c>
      <c r="FMV393" s="21">
        <f t="shared" si="69"/>
        <v>0</v>
      </c>
      <c r="FMW393" s="21">
        <f t="shared" si="69"/>
        <v>0</v>
      </c>
      <c r="FMX393" s="21">
        <f t="shared" si="69"/>
        <v>0</v>
      </c>
      <c r="FMY393" s="21">
        <f t="shared" si="69"/>
        <v>0</v>
      </c>
      <c r="FMZ393" s="21">
        <f t="shared" si="69"/>
        <v>0</v>
      </c>
      <c r="FNA393" s="21">
        <f t="shared" ref="FNA393:FPL393" si="70">SUM(FNA388:FNA392)</f>
        <v>0</v>
      </c>
      <c r="FNB393" s="21">
        <f t="shared" si="70"/>
        <v>0</v>
      </c>
      <c r="FNC393" s="21">
        <f t="shared" si="70"/>
        <v>0</v>
      </c>
      <c r="FND393" s="21">
        <f t="shared" si="70"/>
        <v>0</v>
      </c>
      <c r="FNE393" s="21">
        <f t="shared" si="70"/>
        <v>0</v>
      </c>
      <c r="FNF393" s="21">
        <f t="shared" si="70"/>
        <v>0</v>
      </c>
      <c r="FNG393" s="21">
        <f t="shared" si="70"/>
        <v>0</v>
      </c>
      <c r="FNH393" s="21">
        <f t="shared" si="70"/>
        <v>0</v>
      </c>
      <c r="FNI393" s="21">
        <f t="shared" si="70"/>
        <v>0</v>
      </c>
      <c r="FNJ393" s="21">
        <f t="shared" si="70"/>
        <v>0</v>
      </c>
      <c r="FNK393" s="21">
        <f t="shared" si="70"/>
        <v>0</v>
      </c>
      <c r="FNL393" s="21">
        <f t="shared" si="70"/>
        <v>0</v>
      </c>
      <c r="FNM393" s="21">
        <f t="shared" si="70"/>
        <v>0</v>
      </c>
      <c r="FNN393" s="21">
        <f t="shared" si="70"/>
        <v>0</v>
      </c>
      <c r="FNO393" s="21">
        <f t="shared" si="70"/>
        <v>0</v>
      </c>
      <c r="FNP393" s="21">
        <f t="shared" si="70"/>
        <v>0</v>
      </c>
      <c r="FNQ393" s="21">
        <f t="shared" si="70"/>
        <v>0</v>
      </c>
      <c r="FNR393" s="21">
        <f t="shared" si="70"/>
        <v>0</v>
      </c>
      <c r="FNS393" s="21">
        <f t="shared" si="70"/>
        <v>0</v>
      </c>
      <c r="FNT393" s="21">
        <f t="shared" si="70"/>
        <v>0</v>
      </c>
      <c r="FNU393" s="21">
        <f t="shared" si="70"/>
        <v>0</v>
      </c>
      <c r="FNV393" s="21">
        <f t="shared" si="70"/>
        <v>0</v>
      </c>
      <c r="FNW393" s="21">
        <f t="shared" si="70"/>
        <v>0</v>
      </c>
      <c r="FNX393" s="21">
        <f t="shared" si="70"/>
        <v>0</v>
      </c>
      <c r="FNY393" s="21">
        <f t="shared" si="70"/>
        <v>0</v>
      </c>
      <c r="FNZ393" s="21">
        <f t="shared" si="70"/>
        <v>0</v>
      </c>
      <c r="FOA393" s="21">
        <f t="shared" si="70"/>
        <v>0</v>
      </c>
      <c r="FOB393" s="21">
        <f t="shared" si="70"/>
        <v>0</v>
      </c>
      <c r="FOC393" s="21">
        <f t="shared" si="70"/>
        <v>0</v>
      </c>
      <c r="FOD393" s="21">
        <f t="shared" si="70"/>
        <v>0</v>
      </c>
      <c r="FOE393" s="21">
        <f t="shared" si="70"/>
        <v>0</v>
      </c>
      <c r="FOF393" s="21">
        <f t="shared" si="70"/>
        <v>0</v>
      </c>
      <c r="FOG393" s="21">
        <f t="shared" si="70"/>
        <v>0</v>
      </c>
      <c r="FOH393" s="21">
        <f t="shared" si="70"/>
        <v>0</v>
      </c>
      <c r="FOI393" s="21">
        <f t="shared" si="70"/>
        <v>0</v>
      </c>
      <c r="FOJ393" s="21">
        <f t="shared" si="70"/>
        <v>0</v>
      </c>
      <c r="FOK393" s="21">
        <f t="shared" si="70"/>
        <v>0</v>
      </c>
      <c r="FOL393" s="21">
        <f t="shared" si="70"/>
        <v>0</v>
      </c>
      <c r="FOM393" s="21">
        <f t="shared" si="70"/>
        <v>0</v>
      </c>
      <c r="FON393" s="21">
        <f t="shared" si="70"/>
        <v>0</v>
      </c>
      <c r="FOO393" s="21">
        <f t="shared" si="70"/>
        <v>0</v>
      </c>
      <c r="FOP393" s="21">
        <f t="shared" si="70"/>
        <v>0</v>
      </c>
      <c r="FOQ393" s="21">
        <f t="shared" si="70"/>
        <v>0</v>
      </c>
      <c r="FOR393" s="21">
        <f t="shared" si="70"/>
        <v>0</v>
      </c>
      <c r="FOS393" s="21">
        <f t="shared" si="70"/>
        <v>0</v>
      </c>
      <c r="FOT393" s="21">
        <f t="shared" si="70"/>
        <v>0</v>
      </c>
      <c r="FOU393" s="21">
        <f t="shared" si="70"/>
        <v>0</v>
      </c>
      <c r="FOV393" s="21">
        <f t="shared" si="70"/>
        <v>0</v>
      </c>
      <c r="FOW393" s="21">
        <f t="shared" si="70"/>
        <v>0</v>
      </c>
      <c r="FOX393" s="21">
        <f t="shared" si="70"/>
        <v>0</v>
      </c>
      <c r="FOY393" s="21">
        <f t="shared" si="70"/>
        <v>0</v>
      </c>
      <c r="FOZ393" s="21">
        <f t="shared" si="70"/>
        <v>0</v>
      </c>
      <c r="FPA393" s="21">
        <f t="shared" si="70"/>
        <v>0</v>
      </c>
      <c r="FPB393" s="21">
        <f t="shared" si="70"/>
        <v>0</v>
      </c>
      <c r="FPC393" s="21">
        <f t="shared" si="70"/>
        <v>0</v>
      </c>
      <c r="FPD393" s="21">
        <f t="shared" si="70"/>
        <v>0</v>
      </c>
      <c r="FPE393" s="21">
        <f t="shared" si="70"/>
        <v>0</v>
      </c>
      <c r="FPF393" s="21">
        <f t="shared" si="70"/>
        <v>0</v>
      </c>
      <c r="FPG393" s="21">
        <f t="shared" si="70"/>
        <v>0</v>
      </c>
      <c r="FPH393" s="21">
        <f t="shared" si="70"/>
        <v>0</v>
      </c>
      <c r="FPI393" s="21">
        <f t="shared" si="70"/>
        <v>0</v>
      </c>
      <c r="FPJ393" s="21">
        <f t="shared" si="70"/>
        <v>0</v>
      </c>
      <c r="FPK393" s="21">
        <f t="shared" si="70"/>
        <v>0</v>
      </c>
      <c r="FPL393" s="21">
        <f t="shared" si="70"/>
        <v>0</v>
      </c>
      <c r="FPM393" s="21">
        <f t="shared" ref="FPM393:FRX393" si="71">SUM(FPM388:FPM392)</f>
        <v>0</v>
      </c>
      <c r="FPN393" s="21">
        <f t="shared" si="71"/>
        <v>0</v>
      </c>
      <c r="FPO393" s="21">
        <f t="shared" si="71"/>
        <v>0</v>
      </c>
      <c r="FPP393" s="21">
        <f t="shared" si="71"/>
        <v>0</v>
      </c>
      <c r="FPQ393" s="21">
        <f t="shared" si="71"/>
        <v>0</v>
      </c>
      <c r="FPR393" s="21">
        <f t="shared" si="71"/>
        <v>0</v>
      </c>
      <c r="FPS393" s="21">
        <f t="shared" si="71"/>
        <v>0</v>
      </c>
      <c r="FPT393" s="21">
        <f t="shared" si="71"/>
        <v>0</v>
      </c>
      <c r="FPU393" s="21">
        <f t="shared" si="71"/>
        <v>0</v>
      </c>
      <c r="FPV393" s="21">
        <f t="shared" si="71"/>
        <v>0</v>
      </c>
      <c r="FPW393" s="21">
        <f t="shared" si="71"/>
        <v>0</v>
      </c>
      <c r="FPX393" s="21">
        <f t="shared" si="71"/>
        <v>0</v>
      </c>
      <c r="FPY393" s="21">
        <f t="shared" si="71"/>
        <v>0</v>
      </c>
      <c r="FPZ393" s="21">
        <f t="shared" si="71"/>
        <v>0</v>
      </c>
      <c r="FQA393" s="21">
        <f t="shared" si="71"/>
        <v>0</v>
      </c>
      <c r="FQB393" s="21">
        <f t="shared" si="71"/>
        <v>0</v>
      </c>
      <c r="FQC393" s="21">
        <f t="shared" si="71"/>
        <v>0</v>
      </c>
      <c r="FQD393" s="21">
        <f t="shared" si="71"/>
        <v>0</v>
      </c>
      <c r="FQE393" s="21">
        <f t="shared" si="71"/>
        <v>0</v>
      </c>
      <c r="FQF393" s="21">
        <f t="shared" si="71"/>
        <v>0</v>
      </c>
      <c r="FQG393" s="21">
        <f t="shared" si="71"/>
        <v>0</v>
      </c>
      <c r="FQH393" s="21">
        <f t="shared" si="71"/>
        <v>0</v>
      </c>
      <c r="FQI393" s="21">
        <f t="shared" si="71"/>
        <v>0</v>
      </c>
      <c r="FQJ393" s="21">
        <f t="shared" si="71"/>
        <v>0</v>
      </c>
      <c r="FQK393" s="21">
        <f t="shared" si="71"/>
        <v>0</v>
      </c>
      <c r="FQL393" s="21">
        <f t="shared" si="71"/>
        <v>0</v>
      </c>
      <c r="FQM393" s="21">
        <f t="shared" si="71"/>
        <v>0</v>
      </c>
      <c r="FQN393" s="21">
        <f t="shared" si="71"/>
        <v>0</v>
      </c>
      <c r="FQO393" s="21">
        <f t="shared" si="71"/>
        <v>0</v>
      </c>
      <c r="FQP393" s="21">
        <f t="shared" si="71"/>
        <v>0</v>
      </c>
      <c r="FQQ393" s="21">
        <f t="shared" si="71"/>
        <v>0</v>
      </c>
      <c r="FQR393" s="21">
        <f t="shared" si="71"/>
        <v>0</v>
      </c>
      <c r="FQS393" s="21">
        <f t="shared" si="71"/>
        <v>0</v>
      </c>
      <c r="FQT393" s="21">
        <f t="shared" si="71"/>
        <v>0</v>
      </c>
      <c r="FQU393" s="21">
        <f t="shared" si="71"/>
        <v>0</v>
      </c>
      <c r="FQV393" s="21">
        <f t="shared" si="71"/>
        <v>0</v>
      </c>
      <c r="FQW393" s="21">
        <f t="shared" si="71"/>
        <v>0</v>
      </c>
      <c r="FQX393" s="21">
        <f t="shared" si="71"/>
        <v>0</v>
      </c>
      <c r="FQY393" s="21">
        <f t="shared" si="71"/>
        <v>0</v>
      </c>
      <c r="FQZ393" s="21">
        <f t="shared" si="71"/>
        <v>0</v>
      </c>
      <c r="FRA393" s="21">
        <f t="shared" si="71"/>
        <v>0</v>
      </c>
      <c r="FRB393" s="21">
        <f t="shared" si="71"/>
        <v>0</v>
      </c>
      <c r="FRC393" s="21">
        <f t="shared" si="71"/>
        <v>0</v>
      </c>
      <c r="FRD393" s="21">
        <f t="shared" si="71"/>
        <v>0</v>
      </c>
      <c r="FRE393" s="21">
        <f t="shared" si="71"/>
        <v>0</v>
      </c>
      <c r="FRF393" s="21">
        <f t="shared" si="71"/>
        <v>0</v>
      </c>
      <c r="FRG393" s="21">
        <f t="shared" si="71"/>
        <v>0</v>
      </c>
      <c r="FRH393" s="21">
        <f t="shared" si="71"/>
        <v>0</v>
      </c>
      <c r="FRI393" s="21">
        <f t="shared" si="71"/>
        <v>0</v>
      </c>
      <c r="FRJ393" s="21">
        <f t="shared" si="71"/>
        <v>0</v>
      </c>
      <c r="FRK393" s="21">
        <f t="shared" si="71"/>
        <v>0</v>
      </c>
      <c r="FRL393" s="21">
        <f t="shared" si="71"/>
        <v>0</v>
      </c>
      <c r="FRM393" s="21">
        <f t="shared" si="71"/>
        <v>0</v>
      </c>
      <c r="FRN393" s="21">
        <f t="shared" si="71"/>
        <v>0</v>
      </c>
      <c r="FRO393" s="21">
        <f t="shared" si="71"/>
        <v>0</v>
      </c>
      <c r="FRP393" s="21">
        <f t="shared" si="71"/>
        <v>0</v>
      </c>
      <c r="FRQ393" s="21">
        <f t="shared" si="71"/>
        <v>0</v>
      </c>
      <c r="FRR393" s="21">
        <f t="shared" si="71"/>
        <v>0</v>
      </c>
      <c r="FRS393" s="21">
        <f t="shared" si="71"/>
        <v>0</v>
      </c>
      <c r="FRT393" s="21">
        <f t="shared" si="71"/>
        <v>0</v>
      </c>
      <c r="FRU393" s="21">
        <f t="shared" si="71"/>
        <v>0</v>
      </c>
      <c r="FRV393" s="21">
        <f t="shared" si="71"/>
        <v>0</v>
      </c>
      <c r="FRW393" s="21">
        <f t="shared" si="71"/>
        <v>0</v>
      </c>
      <c r="FRX393" s="21">
        <f t="shared" si="71"/>
        <v>0</v>
      </c>
      <c r="FRY393" s="21">
        <f t="shared" ref="FRY393:FUJ393" si="72">SUM(FRY388:FRY392)</f>
        <v>0</v>
      </c>
      <c r="FRZ393" s="21">
        <f t="shared" si="72"/>
        <v>0</v>
      </c>
      <c r="FSA393" s="21">
        <f t="shared" si="72"/>
        <v>0</v>
      </c>
      <c r="FSB393" s="21">
        <f t="shared" si="72"/>
        <v>0</v>
      </c>
      <c r="FSC393" s="21">
        <f t="shared" si="72"/>
        <v>0</v>
      </c>
      <c r="FSD393" s="21">
        <f t="shared" si="72"/>
        <v>0</v>
      </c>
      <c r="FSE393" s="21">
        <f t="shared" si="72"/>
        <v>0</v>
      </c>
      <c r="FSF393" s="21">
        <f t="shared" si="72"/>
        <v>0</v>
      </c>
      <c r="FSG393" s="21">
        <f t="shared" si="72"/>
        <v>0</v>
      </c>
      <c r="FSH393" s="21">
        <f t="shared" si="72"/>
        <v>0</v>
      </c>
      <c r="FSI393" s="21">
        <f t="shared" si="72"/>
        <v>0</v>
      </c>
      <c r="FSJ393" s="21">
        <f t="shared" si="72"/>
        <v>0</v>
      </c>
      <c r="FSK393" s="21">
        <f t="shared" si="72"/>
        <v>0</v>
      </c>
      <c r="FSL393" s="21">
        <f t="shared" si="72"/>
        <v>0</v>
      </c>
      <c r="FSM393" s="21">
        <f t="shared" si="72"/>
        <v>0</v>
      </c>
      <c r="FSN393" s="21">
        <f t="shared" si="72"/>
        <v>0</v>
      </c>
      <c r="FSO393" s="21">
        <f t="shared" si="72"/>
        <v>0</v>
      </c>
      <c r="FSP393" s="21">
        <f t="shared" si="72"/>
        <v>0</v>
      </c>
      <c r="FSQ393" s="21">
        <f t="shared" si="72"/>
        <v>0</v>
      </c>
      <c r="FSR393" s="21">
        <f t="shared" si="72"/>
        <v>0</v>
      </c>
      <c r="FSS393" s="21">
        <f t="shared" si="72"/>
        <v>0</v>
      </c>
      <c r="FST393" s="21">
        <f t="shared" si="72"/>
        <v>0</v>
      </c>
      <c r="FSU393" s="21">
        <f t="shared" si="72"/>
        <v>0</v>
      </c>
      <c r="FSV393" s="21">
        <f t="shared" si="72"/>
        <v>0</v>
      </c>
      <c r="FSW393" s="21">
        <f t="shared" si="72"/>
        <v>0</v>
      </c>
      <c r="FSX393" s="21">
        <f t="shared" si="72"/>
        <v>0</v>
      </c>
      <c r="FSY393" s="21">
        <f t="shared" si="72"/>
        <v>0</v>
      </c>
      <c r="FSZ393" s="21">
        <f t="shared" si="72"/>
        <v>0</v>
      </c>
      <c r="FTA393" s="21">
        <f t="shared" si="72"/>
        <v>0</v>
      </c>
      <c r="FTB393" s="21">
        <f t="shared" si="72"/>
        <v>0</v>
      </c>
      <c r="FTC393" s="21">
        <f t="shared" si="72"/>
        <v>0</v>
      </c>
      <c r="FTD393" s="21">
        <f t="shared" si="72"/>
        <v>0</v>
      </c>
      <c r="FTE393" s="21">
        <f t="shared" si="72"/>
        <v>0</v>
      </c>
      <c r="FTF393" s="21">
        <f t="shared" si="72"/>
        <v>0</v>
      </c>
      <c r="FTG393" s="21">
        <f t="shared" si="72"/>
        <v>0</v>
      </c>
      <c r="FTH393" s="21">
        <f t="shared" si="72"/>
        <v>0</v>
      </c>
      <c r="FTI393" s="21">
        <f t="shared" si="72"/>
        <v>0</v>
      </c>
      <c r="FTJ393" s="21">
        <f t="shared" si="72"/>
        <v>0</v>
      </c>
      <c r="FTK393" s="21">
        <f t="shared" si="72"/>
        <v>0</v>
      </c>
      <c r="FTL393" s="21">
        <f t="shared" si="72"/>
        <v>0</v>
      </c>
      <c r="FTM393" s="21">
        <f t="shared" si="72"/>
        <v>0</v>
      </c>
      <c r="FTN393" s="21">
        <f t="shared" si="72"/>
        <v>0</v>
      </c>
      <c r="FTO393" s="21">
        <f t="shared" si="72"/>
        <v>0</v>
      </c>
      <c r="FTP393" s="21">
        <f t="shared" si="72"/>
        <v>0</v>
      </c>
      <c r="FTQ393" s="21">
        <f t="shared" si="72"/>
        <v>0</v>
      </c>
      <c r="FTR393" s="21">
        <f t="shared" si="72"/>
        <v>0</v>
      </c>
      <c r="FTS393" s="21">
        <f t="shared" si="72"/>
        <v>0</v>
      </c>
      <c r="FTT393" s="21">
        <f t="shared" si="72"/>
        <v>0</v>
      </c>
      <c r="FTU393" s="21">
        <f t="shared" si="72"/>
        <v>0</v>
      </c>
      <c r="FTV393" s="21">
        <f t="shared" si="72"/>
        <v>0</v>
      </c>
      <c r="FTW393" s="21">
        <f t="shared" si="72"/>
        <v>0</v>
      </c>
      <c r="FTX393" s="21">
        <f t="shared" si="72"/>
        <v>0</v>
      </c>
      <c r="FTY393" s="21">
        <f t="shared" si="72"/>
        <v>0</v>
      </c>
      <c r="FTZ393" s="21">
        <f t="shared" si="72"/>
        <v>0</v>
      </c>
      <c r="FUA393" s="21">
        <f t="shared" si="72"/>
        <v>0</v>
      </c>
      <c r="FUB393" s="21">
        <f t="shared" si="72"/>
        <v>0</v>
      </c>
      <c r="FUC393" s="21">
        <f t="shared" si="72"/>
        <v>0</v>
      </c>
      <c r="FUD393" s="21">
        <f t="shared" si="72"/>
        <v>0</v>
      </c>
      <c r="FUE393" s="21">
        <f t="shared" si="72"/>
        <v>0</v>
      </c>
      <c r="FUF393" s="21">
        <f t="shared" si="72"/>
        <v>0</v>
      </c>
      <c r="FUG393" s="21">
        <f t="shared" si="72"/>
        <v>0</v>
      </c>
      <c r="FUH393" s="21">
        <f t="shared" si="72"/>
        <v>0</v>
      </c>
      <c r="FUI393" s="21">
        <f t="shared" si="72"/>
        <v>0</v>
      </c>
      <c r="FUJ393" s="21">
        <f t="shared" si="72"/>
        <v>0</v>
      </c>
      <c r="FUK393" s="21">
        <f t="shared" ref="FUK393:FWV393" si="73">SUM(FUK388:FUK392)</f>
        <v>0</v>
      </c>
      <c r="FUL393" s="21">
        <f t="shared" si="73"/>
        <v>0</v>
      </c>
      <c r="FUM393" s="21">
        <f t="shared" si="73"/>
        <v>0</v>
      </c>
      <c r="FUN393" s="21">
        <f t="shared" si="73"/>
        <v>0</v>
      </c>
      <c r="FUO393" s="21">
        <f t="shared" si="73"/>
        <v>0</v>
      </c>
      <c r="FUP393" s="21">
        <f t="shared" si="73"/>
        <v>0</v>
      </c>
      <c r="FUQ393" s="21">
        <f t="shared" si="73"/>
        <v>0</v>
      </c>
      <c r="FUR393" s="21">
        <f t="shared" si="73"/>
        <v>0</v>
      </c>
      <c r="FUS393" s="21">
        <f t="shared" si="73"/>
        <v>0</v>
      </c>
      <c r="FUT393" s="21">
        <f t="shared" si="73"/>
        <v>0</v>
      </c>
      <c r="FUU393" s="21">
        <f t="shared" si="73"/>
        <v>0</v>
      </c>
      <c r="FUV393" s="21">
        <f t="shared" si="73"/>
        <v>0</v>
      </c>
      <c r="FUW393" s="21">
        <f t="shared" si="73"/>
        <v>0</v>
      </c>
      <c r="FUX393" s="21">
        <f t="shared" si="73"/>
        <v>0</v>
      </c>
      <c r="FUY393" s="21">
        <f t="shared" si="73"/>
        <v>0</v>
      </c>
      <c r="FUZ393" s="21">
        <f t="shared" si="73"/>
        <v>0</v>
      </c>
      <c r="FVA393" s="21">
        <f t="shared" si="73"/>
        <v>0</v>
      </c>
      <c r="FVB393" s="21">
        <f t="shared" si="73"/>
        <v>0</v>
      </c>
      <c r="FVC393" s="21">
        <f t="shared" si="73"/>
        <v>0</v>
      </c>
      <c r="FVD393" s="21">
        <f t="shared" si="73"/>
        <v>0</v>
      </c>
      <c r="FVE393" s="21">
        <f t="shared" si="73"/>
        <v>0</v>
      </c>
      <c r="FVF393" s="21">
        <f t="shared" si="73"/>
        <v>0</v>
      </c>
      <c r="FVG393" s="21">
        <f t="shared" si="73"/>
        <v>0</v>
      </c>
      <c r="FVH393" s="21">
        <f t="shared" si="73"/>
        <v>0</v>
      </c>
      <c r="FVI393" s="21">
        <f t="shared" si="73"/>
        <v>0</v>
      </c>
      <c r="FVJ393" s="21">
        <f t="shared" si="73"/>
        <v>0</v>
      </c>
      <c r="FVK393" s="21">
        <f t="shared" si="73"/>
        <v>0</v>
      </c>
      <c r="FVL393" s="21">
        <f t="shared" si="73"/>
        <v>0</v>
      </c>
      <c r="FVM393" s="21">
        <f t="shared" si="73"/>
        <v>0</v>
      </c>
      <c r="FVN393" s="21">
        <f t="shared" si="73"/>
        <v>0</v>
      </c>
      <c r="FVO393" s="21">
        <f t="shared" si="73"/>
        <v>0</v>
      </c>
      <c r="FVP393" s="21">
        <f t="shared" si="73"/>
        <v>0</v>
      </c>
      <c r="FVQ393" s="21">
        <f t="shared" si="73"/>
        <v>0</v>
      </c>
      <c r="FVR393" s="21">
        <f t="shared" si="73"/>
        <v>0</v>
      </c>
      <c r="FVS393" s="21">
        <f t="shared" si="73"/>
        <v>0</v>
      </c>
      <c r="FVT393" s="21">
        <f t="shared" si="73"/>
        <v>0</v>
      </c>
      <c r="FVU393" s="21">
        <f t="shared" si="73"/>
        <v>0</v>
      </c>
      <c r="FVV393" s="21">
        <f t="shared" si="73"/>
        <v>0</v>
      </c>
      <c r="FVW393" s="21">
        <f t="shared" si="73"/>
        <v>0</v>
      </c>
      <c r="FVX393" s="21">
        <f t="shared" si="73"/>
        <v>0</v>
      </c>
      <c r="FVY393" s="21">
        <f t="shared" si="73"/>
        <v>0</v>
      </c>
      <c r="FVZ393" s="21">
        <f t="shared" si="73"/>
        <v>0</v>
      </c>
      <c r="FWA393" s="21">
        <f t="shared" si="73"/>
        <v>0</v>
      </c>
      <c r="FWB393" s="21">
        <f t="shared" si="73"/>
        <v>0</v>
      </c>
      <c r="FWC393" s="21">
        <f t="shared" si="73"/>
        <v>0</v>
      </c>
      <c r="FWD393" s="21">
        <f t="shared" si="73"/>
        <v>0</v>
      </c>
      <c r="FWE393" s="21">
        <f t="shared" si="73"/>
        <v>0</v>
      </c>
      <c r="FWF393" s="21">
        <f t="shared" si="73"/>
        <v>0</v>
      </c>
      <c r="FWG393" s="21">
        <f t="shared" si="73"/>
        <v>0</v>
      </c>
      <c r="FWH393" s="21">
        <f t="shared" si="73"/>
        <v>0</v>
      </c>
      <c r="FWI393" s="21">
        <f t="shared" si="73"/>
        <v>0</v>
      </c>
      <c r="FWJ393" s="21">
        <f t="shared" si="73"/>
        <v>0</v>
      </c>
      <c r="FWK393" s="21">
        <f t="shared" si="73"/>
        <v>0</v>
      </c>
      <c r="FWL393" s="21">
        <f t="shared" si="73"/>
        <v>0</v>
      </c>
      <c r="FWM393" s="21">
        <f t="shared" si="73"/>
        <v>0</v>
      </c>
      <c r="FWN393" s="21">
        <f t="shared" si="73"/>
        <v>0</v>
      </c>
      <c r="FWO393" s="21">
        <f t="shared" si="73"/>
        <v>0</v>
      </c>
      <c r="FWP393" s="21">
        <f t="shared" si="73"/>
        <v>0</v>
      </c>
      <c r="FWQ393" s="21">
        <f t="shared" si="73"/>
        <v>0</v>
      </c>
      <c r="FWR393" s="21">
        <f t="shared" si="73"/>
        <v>0</v>
      </c>
      <c r="FWS393" s="21">
        <f t="shared" si="73"/>
        <v>0</v>
      </c>
      <c r="FWT393" s="21">
        <f t="shared" si="73"/>
        <v>0</v>
      </c>
      <c r="FWU393" s="21">
        <f t="shared" si="73"/>
        <v>0</v>
      </c>
      <c r="FWV393" s="21">
        <f t="shared" si="73"/>
        <v>0</v>
      </c>
      <c r="FWW393" s="21">
        <f t="shared" ref="FWW393:FZH393" si="74">SUM(FWW388:FWW392)</f>
        <v>0</v>
      </c>
      <c r="FWX393" s="21">
        <f t="shared" si="74"/>
        <v>0</v>
      </c>
      <c r="FWY393" s="21">
        <f t="shared" si="74"/>
        <v>0</v>
      </c>
      <c r="FWZ393" s="21">
        <f t="shared" si="74"/>
        <v>0</v>
      </c>
      <c r="FXA393" s="21">
        <f t="shared" si="74"/>
        <v>0</v>
      </c>
      <c r="FXB393" s="21">
        <f t="shared" si="74"/>
        <v>0</v>
      </c>
      <c r="FXC393" s="21">
        <f t="shared" si="74"/>
        <v>0</v>
      </c>
      <c r="FXD393" s="21">
        <f t="shared" si="74"/>
        <v>0</v>
      </c>
      <c r="FXE393" s="21">
        <f t="shared" si="74"/>
        <v>0</v>
      </c>
      <c r="FXF393" s="21">
        <f t="shared" si="74"/>
        <v>0</v>
      </c>
      <c r="FXG393" s="21">
        <f t="shared" si="74"/>
        <v>0</v>
      </c>
      <c r="FXH393" s="21">
        <f t="shared" si="74"/>
        <v>0</v>
      </c>
      <c r="FXI393" s="21">
        <f t="shared" si="74"/>
        <v>0</v>
      </c>
      <c r="FXJ393" s="21">
        <f t="shared" si="74"/>
        <v>0</v>
      </c>
      <c r="FXK393" s="21">
        <f t="shared" si="74"/>
        <v>0</v>
      </c>
      <c r="FXL393" s="21">
        <f t="shared" si="74"/>
        <v>0</v>
      </c>
      <c r="FXM393" s="21">
        <f t="shared" si="74"/>
        <v>0</v>
      </c>
      <c r="FXN393" s="21">
        <f t="shared" si="74"/>
        <v>0</v>
      </c>
      <c r="FXO393" s="21">
        <f t="shared" si="74"/>
        <v>0</v>
      </c>
      <c r="FXP393" s="21">
        <f t="shared" si="74"/>
        <v>0</v>
      </c>
      <c r="FXQ393" s="21">
        <f t="shared" si="74"/>
        <v>0</v>
      </c>
      <c r="FXR393" s="21">
        <f t="shared" si="74"/>
        <v>0</v>
      </c>
      <c r="FXS393" s="21">
        <f t="shared" si="74"/>
        <v>0</v>
      </c>
      <c r="FXT393" s="21">
        <f t="shared" si="74"/>
        <v>0</v>
      </c>
      <c r="FXU393" s="21">
        <f t="shared" si="74"/>
        <v>0</v>
      </c>
      <c r="FXV393" s="21">
        <f t="shared" si="74"/>
        <v>0</v>
      </c>
      <c r="FXW393" s="21">
        <f t="shared" si="74"/>
        <v>0</v>
      </c>
      <c r="FXX393" s="21">
        <f t="shared" si="74"/>
        <v>0</v>
      </c>
      <c r="FXY393" s="21">
        <f t="shared" si="74"/>
        <v>0</v>
      </c>
      <c r="FXZ393" s="21">
        <f t="shared" si="74"/>
        <v>0</v>
      </c>
      <c r="FYA393" s="21">
        <f t="shared" si="74"/>
        <v>0</v>
      </c>
      <c r="FYB393" s="21">
        <f t="shared" si="74"/>
        <v>0</v>
      </c>
      <c r="FYC393" s="21">
        <f t="shared" si="74"/>
        <v>0</v>
      </c>
      <c r="FYD393" s="21">
        <f t="shared" si="74"/>
        <v>0</v>
      </c>
      <c r="FYE393" s="21">
        <f t="shared" si="74"/>
        <v>0</v>
      </c>
      <c r="FYF393" s="21">
        <f t="shared" si="74"/>
        <v>0</v>
      </c>
      <c r="FYG393" s="21">
        <f t="shared" si="74"/>
        <v>0</v>
      </c>
      <c r="FYH393" s="21">
        <f t="shared" si="74"/>
        <v>0</v>
      </c>
      <c r="FYI393" s="21">
        <f t="shared" si="74"/>
        <v>0</v>
      </c>
      <c r="FYJ393" s="21">
        <f t="shared" si="74"/>
        <v>0</v>
      </c>
      <c r="FYK393" s="21">
        <f t="shared" si="74"/>
        <v>0</v>
      </c>
      <c r="FYL393" s="21">
        <f t="shared" si="74"/>
        <v>0</v>
      </c>
      <c r="FYM393" s="21">
        <f t="shared" si="74"/>
        <v>0</v>
      </c>
      <c r="FYN393" s="21">
        <f t="shared" si="74"/>
        <v>0</v>
      </c>
      <c r="FYO393" s="21">
        <f t="shared" si="74"/>
        <v>0</v>
      </c>
      <c r="FYP393" s="21">
        <f t="shared" si="74"/>
        <v>0</v>
      </c>
      <c r="FYQ393" s="21">
        <f t="shared" si="74"/>
        <v>0</v>
      </c>
      <c r="FYR393" s="21">
        <f t="shared" si="74"/>
        <v>0</v>
      </c>
      <c r="FYS393" s="21">
        <f t="shared" si="74"/>
        <v>0</v>
      </c>
      <c r="FYT393" s="21">
        <f t="shared" si="74"/>
        <v>0</v>
      </c>
      <c r="FYU393" s="21">
        <f t="shared" si="74"/>
        <v>0</v>
      </c>
      <c r="FYV393" s="21">
        <f t="shared" si="74"/>
        <v>0</v>
      </c>
      <c r="FYW393" s="21">
        <f t="shared" si="74"/>
        <v>0</v>
      </c>
      <c r="FYX393" s="21">
        <f t="shared" si="74"/>
        <v>0</v>
      </c>
      <c r="FYY393" s="21">
        <f t="shared" si="74"/>
        <v>0</v>
      </c>
      <c r="FYZ393" s="21">
        <f t="shared" si="74"/>
        <v>0</v>
      </c>
      <c r="FZA393" s="21">
        <f t="shared" si="74"/>
        <v>0</v>
      </c>
      <c r="FZB393" s="21">
        <f t="shared" si="74"/>
        <v>0</v>
      </c>
      <c r="FZC393" s="21">
        <f t="shared" si="74"/>
        <v>0</v>
      </c>
      <c r="FZD393" s="21">
        <f t="shared" si="74"/>
        <v>0</v>
      </c>
      <c r="FZE393" s="21">
        <f t="shared" si="74"/>
        <v>0</v>
      </c>
      <c r="FZF393" s="21">
        <f t="shared" si="74"/>
        <v>0</v>
      </c>
      <c r="FZG393" s="21">
        <f t="shared" si="74"/>
        <v>0</v>
      </c>
      <c r="FZH393" s="21">
        <f t="shared" si="74"/>
        <v>0</v>
      </c>
      <c r="FZI393" s="21">
        <f t="shared" ref="FZI393:GBT393" si="75">SUM(FZI388:FZI392)</f>
        <v>0</v>
      </c>
      <c r="FZJ393" s="21">
        <f t="shared" si="75"/>
        <v>0</v>
      </c>
      <c r="FZK393" s="21">
        <f t="shared" si="75"/>
        <v>0</v>
      </c>
      <c r="FZL393" s="21">
        <f t="shared" si="75"/>
        <v>0</v>
      </c>
      <c r="FZM393" s="21">
        <f t="shared" si="75"/>
        <v>0</v>
      </c>
      <c r="FZN393" s="21">
        <f t="shared" si="75"/>
        <v>0</v>
      </c>
      <c r="FZO393" s="21">
        <f t="shared" si="75"/>
        <v>0</v>
      </c>
      <c r="FZP393" s="21">
        <f t="shared" si="75"/>
        <v>0</v>
      </c>
      <c r="FZQ393" s="21">
        <f t="shared" si="75"/>
        <v>0</v>
      </c>
      <c r="FZR393" s="21">
        <f t="shared" si="75"/>
        <v>0</v>
      </c>
      <c r="FZS393" s="21">
        <f t="shared" si="75"/>
        <v>0</v>
      </c>
      <c r="FZT393" s="21">
        <f t="shared" si="75"/>
        <v>0</v>
      </c>
      <c r="FZU393" s="21">
        <f t="shared" si="75"/>
        <v>0</v>
      </c>
      <c r="FZV393" s="21">
        <f t="shared" si="75"/>
        <v>0</v>
      </c>
      <c r="FZW393" s="21">
        <f t="shared" si="75"/>
        <v>0</v>
      </c>
      <c r="FZX393" s="21">
        <f t="shared" si="75"/>
        <v>0</v>
      </c>
      <c r="FZY393" s="21">
        <f t="shared" si="75"/>
        <v>0</v>
      </c>
      <c r="FZZ393" s="21">
        <f t="shared" si="75"/>
        <v>0</v>
      </c>
      <c r="GAA393" s="21">
        <f t="shared" si="75"/>
        <v>0</v>
      </c>
      <c r="GAB393" s="21">
        <f t="shared" si="75"/>
        <v>0</v>
      </c>
      <c r="GAC393" s="21">
        <f t="shared" si="75"/>
        <v>0</v>
      </c>
      <c r="GAD393" s="21">
        <f t="shared" si="75"/>
        <v>0</v>
      </c>
      <c r="GAE393" s="21">
        <f t="shared" si="75"/>
        <v>0</v>
      </c>
      <c r="GAF393" s="21">
        <f t="shared" si="75"/>
        <v>0</v>
      </c>
      <c r="GAG393" s="21">
        <f t="shared" si="75"/>
        <v>0</v>
      </c>
      <c r="GAH393" s="21">
        <f t="shared" si="75"/>
        <v>0</v>
      </c>
      <c r="GAI393" s="21">
        <f t="shared" si="75"/>
        <v>0</v>
      </c>
      <c r="GAJ393" s="21">
        <f t="shared" si="75"/>
        <v>0</v>
      </c>
      <c r="GAK393" s="21">
        <f t="shared" si="75"/>
        <v>0</v>
      </c>
      <c r="GAL393" s="21">
        <f t="shared" si="75"/>
        <v>0</v>
      </c>
      <c r="GAM393" s="21">
        <f t="shared" si="75"/>
        <v>0</v>
      </c>
      <c r="GAN393" s="21">
        <f t="shared" si="75"/>
        <v>0</v>
      </c>
      <c r="GAO393" s="21">
        <f t="shared" si="75"/>
        <v>0</v>
      </c>
      <c r="GAP393" s="21">
        <f t="shared" si="75"/>
        <v>0</v>
      </c>
      <c r="GAQ393" s="21">
        <f t="shared" si="75"/>
        <v>0</v>
      </c>
      <c r="GAR393" s="21">
        <f t="shared" si="75"/>
        <v>0</v>
      </c>
      <c r="GAS393" s="21">
        <f t="shared" si="75"/>
        <v>0</v>
      </c>
      <c r="GAT393" s="21">
        <f t="shared" si="75"/>
        <v>0</v>
      </c>
      <c r="GAU393" s="21">
        <f t="shared" si="75"/>
        <v>0</v>
      </c>
      <c r="GAV393" s="21">
        <f t="shared" si="75"/>
        <v>0</v>
      </c>
      <c r="GAW393" s="21">
        <f t="shared" si="75"/>
        <v>0</v>
      </c>
      <c r="GAX393" s="21">
        <f t="shared" si="75"/>
        <v>0</v>
      </c>
      <c r="GAY393" s="21">
        <f t="shared" si="75"/>
        <v>0</v>
      </c>
      <c r="GAZ393" s="21">
        <f t="shared" si="75"/>
        <v>0</v>
      </c>
      <c r="GBA393" s="21">
        <f t="shared" si="75"/>
        <v>0</v>
      </c>
      <c r="GBB393" s="21">
        <f t="shared" si="75"/>
        <v>0</v>
      </c>
      <c r="GBC393" s="21">
        <f t="shared" si="75"/>
        <v>0</v>
      </c>
      <c r="GBD393" s="21">
        <f t="shared" si="75"/>
        <v>0</v>
      </c>
      <c r="GBE393" s="21">
        <f t="shared" si="75"/>
        <v>0</v>
      </c>
      <c r="GBF393" s="21">
        <f t="shared" si="75"/>
        <v>0</v>
      </c>
      <c r="GBG393" s="21">
        <f t="shared" si="75"/>
        <v>0</v>
      </c>
      <c r="GBH393" s="21">
        <f t="shared" si="75"/>
        <v>0</v>
      </c>
      <c r="GBI393" s="21">
        <f t="shared" si="75"/>
        <v>0</v>
      </c>
      <c r="GBJ393" s="21">
        <f t="shared" si="75"/>
        <v>0</v>
      </c>
      <c r="GBK393" s="21">
        <f t="shared" si="75"/>
        <v>0</v>
      </c>
      <c r="GBL393" s="21">
        <f t="shared" si="75"/>
        <v>0</v>
      </c>
      <c r="GBM393" s="21">
        <f t="shared" si="75"/>
        <v>0</v>
      </c>
      <c r="GBN393" s="21">
        <f t="shared" si="75"/>
        <v>0</v>
      </c>
      <c r="GBO393" s="21">
        <f t="shared" si="75"/>
        <v>0</v>
      </c>
      <c r="GBP393" s="21">
        <f t="shared" si="75"/>
        <v>0</v>
      </c>
      <c r="GBQ393" s="21">
        <f t="shared" si="75"/>
        <v>0</v>
      </c>
      <c r="GBR393" s="21">
        <f t="shared" si="75"/>
        <v>0</v>
      </c>
      <c r="GBS393" s="21">
        <f t="shared" si="75"/>
        <v>0</v>
      </c>
      <c r="GBT393" s="21">
        <f t="shared" si="75"/>
        <v>0</v>
      </c>
      <c r="GBU393" s="21">
        <f t="shared" ref="GBU393:GEF393" si="76">SUM(GBU388:GBU392)</f>
        <v>0</v>
      </c>
      <c r="GBV393" s="21">
        <f t="shared" si="76"/>
        <v>0</v>
      </c>
      <c r="GBW393" s="21">
        <f t="shared" si="76"/>
        <v>0</v>
      </c>
      <c r="GBX393" s="21">
        <f t="shared" si="76"/>
        <v>0</v>
      </c>
      <c r="GBY393" s="21">
        <f t="shared" si="76"/>
        <v>0</v>
      </c>
      <c r="GBZ393" s="21">
        <f t="shared" si="76"/>
        <v>0</v>
      </c>
      <c r="GCA393" s="21">
        <f t="shared" si="76"/>
        <v>0</v>
      </c>
      <c r="GCB393" s="21">
        <f t="shared" si="76"/>
        <v>0</v>
      </c>
      <c r="GCC393" s="21">
        <f t="shared" si="76"/>
        <v>0</v>
      </c>
      <c r="GCD393" s="21">
        <f t="shared" si="76"/>
        <v>0</v>
      </c>
      <c r="GCE393" s="21">
        <f t="shared" si="76"/>
        <v>0</v>
      </c>
      <c r="GCF393" s="21">
        <f t="shared" si="76"/>
        <v>0</v>
      </c>
      <c r="GCG393" s="21">
        <f t="shared" si="76"/>
        <v>0</v>
      </c>
      <c r="GCH393" s="21">
        <f t="shared" si="76"/>
        <v>0</v>
      </c>
      <c r="GCI393" s="21">
        <f t="shared" si="76"/>
        <v>0</v>
      </c>
      <c r="GCJ393" s="21">
        <f t="shared" si="76"/>
        <v>0</v>
      </c>
      <c r="GCK393" s="21">
        <f t="shared" si="76"/>
        <v>0</v>
      </c>
      <c r="GCL393" s="21">
        <f t="shared" si="76"/>
        <v>0</v>
      </c>
      <c r="GCM393" s="21">
        <f t="shared" si="76"/>
        <v>0</v>
      </c>
      <c r="GCN393" s="21">
        <f t="shared" si="76"/>
        <v>0</v>
      </c>
      <c r="GCO393" s="21">
        <f t="shared" si="76"/>
        <v>0</v>
      </c>
      <c r="GCP393" s="21">
        <f t="shared" si="76"/>
        <v>0</v>
      </c>
      <c r="GCQ393" s="21">
        <f t="shared" si="76"/>
        <v>0</v>
      </c>
      <c r="GCR393" s="21">
        <f t="shared" si="76"/>
        <v>0</v>
      </c>
      <c r="GCS393" s="21">
        <f t="shared" si="76"/>
        <v>0</v>
      </c>
      <c r="GCT393" s="21">
        <f t="shared" si="76"/>
        <v>0</v>
      </c>
      <c r="GCU393" s="21">
        <f t="shared" si="76"/>
        <v>0</v>
      </c>
      <c r="GCV393" s="21">
        <f t="shared" si="76"/>
        <v>0</v>
      </c>
      <c r="GCW393" s="21">
        <f t="shared" si="76"/>
        <v>0</v>
      </c>
      <c r="GCX393" s="21">
        <f t="shared" si="76"/>
        <v>0</v>
      </c>
      <c r="GCY393" s="21">
        <f t="shared" si="76"/>
        <v>0</v>
      </c>
      <c r="GCZ393" s="21">
        <f t="shared" si="76"/>
        <v>0</v>
      </c>
      <c r="GDA393" s="21">
        <f t="shared" si="76"/>
        <v>0</v>
      </c>
      <c r="GDB393" s="21">
        <f t="shared" si="76"/>
        <v>0</v>
      </c>
      <c r="GDC393" s="21">
        <f t="shared" si="76"/>
        <v>0</v>
      </c>
      <c r="GDD393" s="21">
        <f t="shared" si="76"/>
        <v>0</v>
      </c>
      <c r="GDE393" s="21">
        <f t="shared" si="76"/>
        <v>0</v>
      </c>
      <c r="GDF393" s="21">
        <f t="shared" si="76"/>
        <v>0</v>
      </c>
      <c r="GDG393" s="21">
        <f t="shared" si="76"/>
        <v>0</v>
      </c>
      <c r="GDH393" s="21">
        <f t="shared" si="76"/>
        <v>0</v>
      </c>
      <c r="GDI393" s="21">
        <f t="shared" si="76"/>
        <v>0</v>
      </c>
      <c r="GDJ393" s="21">
        <f t="shared" si="76"/>
        <v>0</v>
      </c>
      <c r="GDK393" s="21">
        <f t="shared" si="76"/>
        <v>0</v>
      </c>
      <c r="GDL393" s="21">
        <f t="shared" si="76"/>
        <v>0</v>
      </c>
      <c r="GDM393" s="21">
        <f t="shared" si="76"/>
        <v>0</v>
      </c>
      <c r="GDN393" s="21">
        <f t="shared" si="76"/>
        <v>0</v>
      </c>
      <c r="GDO393" s="21">
        <f t="shared" si="76"/>
        <v>0</v>
      </c>
      <c r="GDP393" s="21">
        <f t="shared" si="76"/>
        <v>0</v>
      </c>
      <c r="GDQ393" s="21">
        <f t="shared" si="76"/>
        <v>0</v>
      </c>
      <c r="GDR393" s="21">
        <f t="shared" si="76"/>
        <v>0</v>
      </c>
      <c r="GDS393" s="21">
        <f t="shared" si="76"/>
        <v>0</v>
      </c>
      <c r="GDT393" s="21">
        <f t="shared" si="76"/>
        <v>0</v>
      </c>
      <c r="GDU393" s="21">
        <f t="shared" si="76"/>
        <v>0</v>
      </c>
      <c r="GDV393" s="21">
        <f t="shared" si="76"/>
        <v>0</v>
      </c>
      <c r="GDW393" s="21">
        <f t="shared" si="76"/>
        <v>0</v>
      </c>
      <c r="GDX393" s="21">
        <f t="shared" si="76"/>
        <v>0</v>
      </c>
      <c r="GDY393" s="21">
        <f t="shared" si="76"/>
        <v>0</v>
      </c>
      <c r="GDZ393" s="21">
        <f t="shared" si="76"/>
        <v>0</v>
      </c>
      <c r="GEA393" s="21">
        <f t="shared" si="76"/>
        <v>0</v>
      </c>
      <c r="GEB393" s="21">
        <f t="shared" si="76"/>
        <v>0</v>
      </c>
      <c r="GEC393" s="21">
        <f t="shared" si="76"/>
        <v>0</v>
      </c>
      <c r="GED393" s="21">
        <f t="shared" si="76"/>
        <v>0</v>
      </c>
      <c r="GEE393" s="21">
        <f t="shared" si="76"/>
        <v>0</v>
      </c>
      <c r="GEF393" s="21">
        <f t="shared" si="76"/>
        <v>0</v>
      </c>
      <c r="GEG393" s="21">
        <f t="shared" ref="GEG393:GGR393" si="77">SUM(GEG388:GEG392)</f>
        <v>0</v>
      </c>
      <c r="GEH393" s="21">
        <f t="shared" si="77"/>
        <v>0</v>
      </c>
      <c r="GEI393" s="21">
        <f t="shared" si="77"/>
        <v>0</v>
      </c>
      <c r="GEJ393" s="21">
        <f t="shared" si="77"/>
        <v>0</v>
      </c>
      <c r="GEK393" s="21">
        <f t="shared" si="77"/>
        <v>0</v>
      </c>
      <c r="GEL393" s="21">
        <f t="shared" si="77"/>
        <v>0</v>
      </c>
      <c r="GEM393" s="21">
        <f t="shared" si="77"/>
        <v>0</v>
      </c>
      <c r="GEN393" s="21">
        <f t="shared" si="77"/>
        <v>0</v>
      </c>
      <c r="GEO393" s="21">
        <f t="shared" si="77"/>
        <v>0</v>
      </c>
      <c r="GEP393" s="21">
        <f t="shared" si="77"/>
        <v>0</v>
      </c>
      <c r="GEQ393" s="21">
        <f t="shared" si="77"/>
        <v>0</v>
      </c>
      <c r="GER393" s="21">
        <f t="shared" si="77"/>
        <v>0</v>
      </c>
      <c r="GES393" s="21">
        <f t="shared" si="77"/>
        <v>0</v>
      </c>
      <c r="GET393" s="21">
        <f t="shared" si="77"/>
        <v>0</v>
      </c>
      <c r="GEU393" s="21">
        <f t="shared" si="77"/>
        <v>0</v>
      </c>
      <c r="GEV393" s="21">
        <f t="shared" si="77"/>
        <v>0</v>
      </c>
      <c r="GEW393" s="21">
        <f t="shared" si="77"/>
        <v>0</v>
      </c>
      <c r="GEX393" s="21">
        <f t="shared" si="77"/>
        <v>0</v>
      </c>
      <c r="GEY393" s="21">
        <f t="shared" si="77"/>
        <v>0</v>
      </c>
      <c r="GEZ393" s="21">
        <f t="shared" si="77"/>
        <v>0</v>
      </c>
      <c r="GFA393" s="21">
        <f t="shared" si="77"/>
        <v>0</v>
      </c>
      <c r="GFB393" s="21">
        <f t="shared" si="77"/>
        <v>0</v>
      </c>
      <c r="GFC393" s="21">
        <f t="shared" si="77"/>
        <v>0</v>
      </c>
      <c r="GFD393" s="21">
        <f t="shared" si="77"/>
        <v>0</v>
      </c>
      <c r="GFE393" s="21">
        <f t="shared" si="77"/>
        <v>0</v>
      </c>
      <c r="GFF393" s="21">
        <f t="shared" si="77"/>
        <v>0</v>
      </c>
      <c r="GFG393" s="21">
        <f t="shared" si="77"/>
        <v>0</v>
      </c>
      <c r="GFH393" s="21">
        <f t="shared" si="77"/>
        <v>0</v>
      </c>
      <c r="GFI393" s="21">
        <f t="shared" si="77"/>
        <v>0</v>
      </c>
      <c r="GFJ393" s="21">
        <f t="shared" si="77"/>
        <v>0</v>
      </c>
      <c r="GFK393" s="21">
        <f t="shared" si="77"/>
        <v>0</v>
      </c>
      <c r="GFL393" s="21">
        <f t="shared" si="77"/>
        <v>0</v>
      </c>
      <c r="GFM393" s="21">
        <f t="shared" si="77"/>
        <v>0</v>
      </c>
      <c r="GFN393" s="21">
        <f t="shared" si="77"/>
        <v>0</v>
      </c>
      <c r="GFO393" s="21">
        <f t="shared" si="77"/>
        <v>0</v>
      </c>
      <c r="GFP393" s="21">
        <f t="shared" si="77"/>
        <v>0</v>
      </c>
      <c r="GFQ393" s="21">
        <f t="shared" si="77"/>
        <v>0</v>
      </c>
      <c r="GFR393" s="21">
        <f t="shared" si="77"/>
        <v>0</v>
      </c>
      <c r="GFS393" s="21">
        <f t="shared" si="77"/>
        <v>0</v>
      </c>
      <c r="GFT393" s="21">
        <f t="shared" si="77"/>
        <v>0</v>
      </c>
      <c r="GFU393" s="21">
        <f t="shared" si="77"/>
        <v>0</v>
      </c>
      <c r="GFV393" s="21">
        <f t="shared" si="77"/>
        <v>0</v>
      </c>
      <c r="GFW393" s="21">
        <f t="shared" si="77"/>
        <v>0</v>
      </c>
      <c r="GFX393" s="21">
        <f t="shared" si="77"/>
        <v>0</v>
      </c>
      <c r="GFY393" s="21">
        <f t="shared" si="77"/>
        <v>0</v>
      </c>
      <c r="GFZ393" s="21">
        <f t="shared" si="77"/>
        <v>0</v>
      </c>
      <c r="GGA393" s="21">
        <f t="shared" si="77"/>
        <v>0</v>
      </c>
      <c r="GGB393" s="21">
        <f t="shared" si="77"/>
        <v>0</v>
      </c>
      <c r="GGC393" s="21">
        <f t="shared" si="77"/>
        <v>0</v>
      </c>
      <c r="GGD393" s="21">
        <f t="shared" si="77"/>
        <v>0</v>
      </c>
      <c r="GGE393" s="21">
        <f t="shared" si="77"/>
        <v>0</v>
      </c>
      <c r="GGF393" s="21">
        <f t="shared" si="77"/>
        <v>0</v>
      </c>
      <c r="GGG393" s="21">
        <f t="shared" si="77"/>
        <v>0</v>
      </c>
      <c r="GGH393" s="21">
        <f t="shared" si="77"/>
        <v>0</v>
      </c>
      <c r="GGI393" s="21">
        <f t="shared" si="77"/>
        <v>0</v>
      </c>
      <c r="GGJ393" s="21">
        <f t="shared" si="77"/>
        <v>0</v>
      </c>
      <c r="GGK393" s="21">
        <f t="shared" si="77"/>
        <v>0</v>
      </c>
      <c r="GGL393" s="21">
        <f t="shared" si="77"/>
        <v>0</v>
      </c>
      <c r="GGM393" s="21">
        <f t="shared" si="77"/>
        <v>0</v>
      </c>
      <c r="GGN393" s="21">
        <f t="shared" si="77"/>
        <v>0</v>
      </c>
      <c r="GGO393" s="21">
        <f t="shared" si="77"/>
        <v>0</v>
      </c>
      <c r="GGP393" s="21">
        <f t="shared" si="77"/>
        <v>0</v>
      </c>
      <c r="GGQ393" s="21">
        <f t="shared" si="77"/>
        <v>0</v>
      </c>
      <c r="GGR393" s="21">
        <f t="shared" si="77"/>
        <v>0</v>
      </c>
      <c r="GGS393" s="21">
        <f t="shared" ref="GGS393:GJD393" si="78">SUM(GGS388:GGS392)</f>
        <v>0</v>
      </c>
      <c r="GGT393" s="21">
        <f t="shared" si="78"/>
        <v>0</v>
      </c>
      <c r="GGU393" s="21">
        <f t="shared" si="78"/>
        <v>0</v>
      </c>
      <c r="GGV393" s="21">
        <f t="shared" si="78"/>
        <v>0</v>
      </c>
      <c r="GGW393" s="21">
        <f t="shared" si="78"/>
        <v>0</v>
      </c>
      <c r="GGX393" s="21">
        <f t="shared" si="78"/>
        <v>0</v>
      </c>
      <c r="GGY393" s="21">
        <f t="shared" si="78"/>
        <v>0</v>
      </c>
      <c r="GGZ393" s="21">
        <f t="shared" si="78"/>
        <v>0</v>
      </c>
      <c r="GHA393" s="21">
        <f t="shared" si="78"/>
        <v>0</v>
      </c>
      <c r="GHB393" s="21">
        <f t="shared" si="78"/>
        <v>0</v>
      </c>
      <c r="GHC393" s="21">
        <f t="shared" si="78"/>
        <v>0</v>
      </c>
      <c r="GHD393" s="21">
        <f t="shared" si="78"/>
        <v>0</v>
      </c>
      <c r="GHE393" s="21">
        <f t="shared" si="78"/>
        <v>0</v>
      </c>
      <c r="GHF393" s="21">
        <f t="shared" si="78"/>
        <v>0</v>
      </c>
      <c r="GHG393" s="21">
        <f t="shared" si="78"/>
        <v>0</v>
      </c>
      <c r="GHH393" s="21">
        <f t="shared" si="78"/>
        <v>0</v>
      </c>
      <c r="GHI393" s="21">
        <f t="shared" si="78"/>
        <v>0</v>
      </c>
      <c r="GHJ393" s="21">
        <f t="shared" si="78"/>
        <v>0</v>
      </c>
      <c r="GHK393" s="21">
        <f t="shared" si="78"/>
        <v>0</v>
      </c>
      <c r="GHL393" s="21">
        <f t="shared" si="78"/>
        <v>0</v>
      </c>
      <c r="GHM393" s="21">
        <f t="shared" si="78"/>
        <v>0</v>
      </c>
      <c r="GHN393" s="21">
        <f t="shared" si="78"/>
        <v>0</v>
      </c>
      <c r="GHO393" s="21">
        <f t="shared" si="78"/>
        <v>0</v>
      </c>
      <c r="GHP393" s="21">
        <f t="shared" si="78"/>
        <v>0</v>
      </c>
      <c r="GHQ393" s="21">
        <f t="shared" si="78"/>
        <v>0</v>
      </c>
      <c r="GHR393" s="21">
        <f t="shared" si="78"/>
        <v>0</v>
      </c>
      <c r="GHS393" s="21">
        <f t="shared" si="78"/>
        <v>0</v>
      </c>
      <c r="GHT393" s="21">
        <f t="shared" si="78"/>
        <v>0</v>
      </c>
      <c r="GHU393" s="21">
        <f t="shared" si="78"/>
        <v>0</v>
      </c>
      <c r="GHV393" s="21">
        <f t="shared" si="78"/>
        <v>0</v>
      </c>
      <c r="GHW393" s="21">
        <f t="shared" si="78"/>
        <v>0</v>
      </c>
      <c r="GHX393" s="21">
        <f t="shared" si="78"/>
        <v>0</v>
      </c>
      <c r="GHY393" s="21">
        <f t="shared" si="78"/>
        <v>0</v>
      </c>
      <c r="GHZ393" s="21">
        <f t="shared" si="78"/>
        <v>0</v>
      </c>
      <c r="GIA393" s="21">
        <f t="shared" si="78"/>
        <v>0</v>
      </c>
      <c r="GIB393" s="21">
        <f t="shared" si="78"/>
        <v>0</v>
      </c>
      <c r="GIC393" s="21">
        <f t="shared" si="78"/>
        <v>0</v>
      </c>
      <c r="GID393" s="21">
        <f t="shared" si="78"/>
        <v>0</v>
      </c>
      <c r="GIE393" s="21">
        <f t="shared" si="78"/>
        <v>0</v>
      </c>
      <c r="GIF393" s="21">
        <f t="shared" si="78"/>
        <v>0</v>
      </c>
      <c r="GIG393" s="21">
        <f t="shared" si="78"/>
        <v>0</v>
      </c>
      <c r="GIH393" s="21">
        <f t="shared" si="78"/>
        <v>0</v>
      </c>
      <c r="GII393" s="21">
        <f t="shared" si="78"/>
        <v>0</v>
      </c>
      <c r="GIJ393" s="21">
        <f t="shared" si="78"/>
        <v>0</v>
      </c>
      <c r="GIK393" s="21">
        <f t="shared" si="78"/>
        <v>0</v>
      </c>
      <c r="GIL393" s="21">
        <f t="shared" si="78"/>
        <v>0</v>
      </c>
      <c r="GIM393" s="21">
        <f t="shared" si="78"/>
        <v>0</v>
      </c>
      <c r="GIN393" s="21">
        <f t="shared" si="78"/>
        <v>0</v>
      </c>
      <c r="GIO393" s="21">
        <f t="shared" si="78"/>
        <v>0</v>
      </c>
      <c r="GIP393" s="21">
        <f t="shared" si="78"/>
        <v>0</v>
      </c>
      <c r="GIQ393" s="21">
        <f t="shared" si="78"/>
        <v>0</v>
      </c>
      <c r="GIR393" s="21">
        <f t="shared" si="78"/>
        <v>0</v>
      </c>
      <c r="GIS393" s="21">
        <f t="shared" si="78"/>
        <v>0</v>
      </c>
      <c r="GIT393" s="21">
        <f t="shared" si="78"/>
        <v>0</v>
      </c>
      <c r="GIU393" s="21">
        <f t="shared" si="78"/>
        <v>0</v>
      </c>
      <c r="GIV393" s="21">
        <f t="shared" si="78"/>
        <v>0</v>
      </c>
      <c r="GIW393" s="21">
        <f t="shared" si="78"/>
        <v>0</v>
      </c>
      <c r="GIX393" s="21">
        <f t="shared" si="78"/>
        <v>0</v>
      </c>
      <c r="GIY393" s="21">
        <f t="shared" si="78"/>
        <v>0</v>
      </c>
      <c r="GIZ393" s="21">
        <f t="shared" si="78"/>
        <v>0</v>
      </c>
      <c r="GJA393" s="21">
        <f t="shared" si="78"/>
        <v>0</v>
      </c>
      <c r="GJB393" s="21">
        <f t="shared" si="78"/>
        <v>0</v>
      </c>
      <c r="GJC393" s="21">
        <f t="shared" si="78"/>
        <v>0</v>
      </c>
      <c r="GJD393" s="21">
        <f t="shared" si="78"/>
        <v>0</v>
      </c>
      <c r="GJE393" s="21">
        <f t="shared" ref="GJE393:GLP393" si="79">SUM(GJE388:GJE392)</f>
        <v>0</v>
      </c>
      <c r="GJF393" s="21">
        <f t="shared" si="79"/>
        <v>0</v>
      </c>
      <c r="GJG393" s="21">
        <f t="shared" si="79"/>
        <v>0</v>
      </c>
      <c r="GJH393" s="21">
        <f t="shared" si="79"/>
        <v>0</v>
      </c>
      <c r="GJI393" s="21">
        <f t="shared" si="79"/>
        <v>0</v>
      </c>
      <c r="GJJ393" s="21">
        <f t="shared" si="79"/>
        <v>0</v>
      </c>
      <c r="GJK393" s="21">
        <f t="shared" si="79"/>
        <v>0</v>
      </c>
      <c r="GJL393" s="21">
        <f t="shared" si="79"/>
        <v>0</v>
      </c>
      <c r="GJM393" s="21">
        <f t="shared" si="79"/>
        <v>0</v>
      </c>
      <c r="GJN393" s="21">
        <f t="shared" si="79"/>
        <v>0</v>
      </c>
      <c r="GJO393" s="21">
        <f t="shared" si="79"/>
        <v>0</v>
      </c>
      <c r="GJP393" s="21">
        <f t="shared" si="79"/>
        <v>0</v>
      </c>
      <c r="GJQ393" s="21">
        <f t="shared" si="79"/>
        <v>0</v>
      </c>
      <c r="GJR393" s="21">
        <f t="shared" si="79"/>
        <v>0</v>
      </c>
      <c r="GJS393" s="21">
        <f t="shared" si="79"/>
        <v>0</v>
      </c>
      <c r="GJT393" s="21">
        <f t="shared" si="79"/>
        <v>0</v>
      </c>
      <c r="GJU393" s="21">
        <f t="shared" si="79"/>
        <v>0</v>
      </c>
      <c r="GJV393" s="21">
        <f t="shared" si="79"/>
        <v>0</v>
      </c>
      <c r="GJW393" s="21">
        <f t="shared" si="79"/>
        <v>0</v>
      </c>
      <c r="GJX393" s="21">
        <f t="shared" si="79"/>
        <v>0</v>
      </c>
      <c r="GJY393" s="21">
        <f t="shared" si="79"/>
        <v>0</v>
      </c>
      <c r="GJZ393" s="21">
        <f t="shared" si="79"/>
        <v>0</v>
      </c>
      <c r="GKA393" s="21">
        <f t="shared" si="79"/>
        <v>0</v>
      </c>
      <c r="GKB393" s="21">
        <f t="shared" si="79"/>
        <v>0</v>
      </c>
      <c r="GKC393" s="21">
        <f t="shared" si="79"/>
        <v>0</v>
      </c>
      <c r="GKD393" s="21">
        <f t="shared" si="79"/>
        <v>0</v>
      </c>
      <c r="GKE393" s="21">
        <f t="shared" si="79"/>
        <v>0</v>
      </c>
      <c r="GKF393" s="21">
        <f t="shared" si="79"/>
        <v>0</v>
      </c>
      <c r="GKG393" s="21">
        <f t="shared" si="79"/>
        <v>0</v>
      </c>
      <c r="GKH393" s="21">
        <f t="shared" si="79"/>
        <v>0</v>
      </c>
      <c r="GKI393" s="21">
        <f t="shared" si="79"/>
        <v>0</v>
      </c>
      <c r="GKJ393" s="21">
        <f t="shared" si="79"/>
        <v>0</v>
      </c>
      <c r="GKK393" s="21">
        <f t="shared" si="79"/>
        <v>0</v>
      </c>
      <c r="GKL393" s="21">
        <f t="shared" si="79"/>
        <v>0</v>
      </c>
      <c r="GKM393" s="21">
        <f t="shared" si="79"/>
        <v>0</v>
      </c>
      <c r="GKN393" s="21">
        <f t="shared" si="79"/>
        <v>0</v>
      </c>
      <c r="GKO393" s="21">
        <f t="shared" si="79"/>
        <v>0</v>
      </c>
      <c r="GKP393" s="21">
        <f t="shared" si="79"/>
        <v>0</v>
      </c>
      <c r="GKQ393" s="21">
        <f t="shared" si="79"/>
        <v>0</v>
      </c>
      <c r="GKR393" s="21">
        <f t="shared" si="79"/>
        <v>0</v>
      </c>
      <c r="GKS393" s="21">
        <f t="shared" si="79"/>
        <v>0</v>
      </c>
      <c r="GKT393" s="21">
        <f t="shared" si="79"/>
        <v>0</v>
      </c>
      <c r="GKU393" s="21">
        <f t="shared" si="79"/>
        <v>0</v>
      </c>
      <c r="GKV393" s="21">
        <f t="shared" si="79"/>
        <v>0</v>
      </c>
      <c r="GKW393" s="21">
        <f t="shared" si="79"/>
        <v>0</v>
      </c>
      <c r="GKX393" s="21">
        <f t="shared" si="79"/>
        <v>0</v>
      </c>
      <c r="GKY393" s="21">
        <f t="shared" si="79"/>
        <v>0</v>
      </c>
      <c r="GKZ393" s="21">
        <f t="shared" si="79"/>
        <v>0</v>
      </c>
      <c r="GLA393" s="21">
        <f t="shared" si="79"/>
        <v>0</v>
      </c>
      <c r="GLB393" s="21">
        <f t="shared" si="79"/>
        <v>0</v>
      </c>
      <c r="GLC393" s="21">
        <f t="shared" si="79"/>
        <v>0</v>
      </c>
      <c r="GLD393" s="21">
        <f t="shared" si="79"/>
        <v>0</v>
      </c>
      <c r="GLE393" s="21">
        <f t="shared" si="79"/>
        <v>0</v>
      </c>
      <c r="GLF393" s="21">
        <f t="shared" si="79"/>
        <v>0</v>
      </c>
      <c r="GLG393" s="21">
        <f t="shared" si="79"/>
        <v>0</v>
      </c>
      <c r="GLH393" s="21">
        <f t="shared" si="79"/>
        <v>0</v>
      </c>
      <c r="GLI393" s="21">
        <f t="shared" si="79"/>
        <v>0</v>
      </c>
      <c r="GLJ393" s="21">
        <f t="shared" si="79"/>
        <v>0</v>
      </c>
      <c r="GLK393" s="21">
        <f t="shared" si="79"/>
        <v>0</v>
      </c>
      <c r="GLL393" s="21">
        <f t="shared" si="79"/>
        <v>0</v>
      </c>
      <c r="GLM393" s="21">
        <f t="shared" si="79"/>
        <v>0</v>
      </c>
      <c r="GLN393" s="21">
        <f t="shared" si="79"/>
        <v>0</v>
      </c>
      <c r="GLO393" s="21">
        <f t="shared" si="79"/>
        <v>0</v>
      </c>
      <c r="GLP393" s="21">
        <f t="shared" si="79"/>
        <v>0</v>
      </c>
      <c r="GLQ393" s="21">
        <f t="shared" ref="GLQ393:GOB393" si="80">SUM(GLQ388:GLQ392)</f>
        <v>0</v>
      </c>
      <c r="GLR393" s="21">
        <f t="shared" si="80"/>
        <v>0</v>
      </c>
      <c r="GLS393" s="21">
        <f t="shared" si="80"/>
        <v>0</v>
      </c>
      <c r="GLT393" s="21">
        <f t="shared" si="80"/>
        <v>0</v>
      </c>
      <c r="GLU393" s="21">
        <f t="shared" si="80"/>
        <v>0</v>
      </c>
      <c r="GLV393" s="21">
        <f t="shared" si="80"/>
        <v>0</v>
      </c>
      <c r="GLW393" s="21">
        <f t="shared" si="80"/>
        <v>0</v>
      </c>
      <c r="GLX393" s="21">
        <f t="shared" si="80"/>
        <v>0</v>
      </c>
      <c r="GLY393" s="21">
        <f t="shared" si="80"/>
        <v>0</v>
      </c>
      <c r="GLZ393" s="21">
        <f t="shared" si="80"/>
        <v>0</v>
      </c>
      <c r="GMA393" s="21">
        <f t="shared" si="80"/>
        <v>0</v>
      </c>
      <c r="GMB393" s="21">
        <f t="shared" si="80"/>
        <v>0</v>
      </c>
      <c r="GMC393" s="21">
        <f t="shared" si="80"/>
        <v>0</v>
      </c>
      <c r="GMD393" s="21">
        <f t="shared" si="80"/>
        <v>0</v>
      </c>
      <c r="GME393" s="21">
        <f t="shared" si="80"/>
        <v>0</v>
      </c>
      <c r="GMF393" s="21">
        <f t="shared" si="80"/>
        <v>0</v>
      </c>
      <c r="GMG393" s="21">
        <f t="shared" si="80"/>
        <v>0</v>
      </c>
      <c r="GMH393" s="21">
        <f t="shared" si="80"/>
        <v>0</v>
      </c>
      <c r="GMI393" s="21">
        <f t="shared" si="80"/>
        <v>0</v>
      </c>
      <c r="GMJ393" s="21">
        <f t="shared" si="80"/>
        <v>0</v>
      </c>
      <c r="GMK393" s="21">
        <f t="shared" si="80"/>
        <v>0</v>
      </c>
      <c r="GML393" s="21">
        <f t="shared" si="80"/>
        <v>0</v>
      </c>
      <c r="GMM393" s="21">
        <f t="shared" si="80"/>
        <v>0</v>
      </c>
      <c r="GMN393" s="21">
        <f t="shared" si="80"/>
        <v>0</v>
      </c>
      <c r="GMO393" s="21">
        <f t="shared" si="80"/>
        <v>0</v>
      </c>
      <c r="GMP393" s="21">
        <f t="shared" si="80"/>
        <v>0</v>
      </c>
      <c r="GMQ393" s="21">
        <f t="shared" si="80"/>
        <v>0</v>
      </c>
      <c r="GMR393" s="21">
        <f t="shared" si="80"/>
        <v>0</v>
      </c>
      <c r="GMS393" s="21">
        <f t="shared" si="80"/>
        <v>0</v>
      </c>
      <c r="GMT393" s="21">
        <f t="shared" si="80"/>
        <v>0</v>
      </c>
      <c r="GMU393" s="21">
        <f t="shared" si="80"/>
        <v>0</v>
      </c>
      <c r="GMV393" s="21">
        <f t="shared" si="80"/>
        <v>0</v>
      </c>
      <c r="GMW393" s="21">
        <f t="shared" si="80"/>
        <v>0</v>
      </c>
      <c r="GMX393" s="21">
        <f t="shared" si="80"/>
        <v>0</v>
      </c>
      <c r="GMY393" s="21">
        <f t="shared" si="80"/>
        <v>0</v>
      </c>
      <c r="GMZ393" s="21">
        <f t="shared" si="80"/>
        <v>0</v>
      </c>
      <c r="GNA393" s="21">
        <f t="shared" si="80"/>
        <v>0</v>
      </c>
      <c r="GNB393" s="21">
        <f t="shared" si="80"/>
        <v>0</v>
      </c>
      <c r="GNC393" s="21">
        <f t="shared" si="80"/>
        <v>0</v>
      </c>
      <c r="GND393" s="21">
        <f t="shared" si="80"/>
        <v>0</v>
      </c>
      <c r="GNE393" s="21">
        <f t="shared" si="80"/>
        <v>0</v>
      </c>
      <c r="GNF393" s="21">
        <f t="shared" si="80"/>
        <v>0</v>
      </c>
      <c r="GNG393" s="21">
        <f t="shared" si="80"/>
        <v>0</v>
      </c>
      <c r="GNH393" s="21">
        <f t="shared" si="80"/>
        <v>0</v>
      </c>
      <c r="GNI393" s="21">
        <f t="shared" si="80"/>
        <v>0</v>
      </c>
      <c r="GNJ393" s="21">
        <f t="shared" si="80"/>
        <v>0</v>
      </c>
      <c r="GNK393" s="21">
        <f t="shared" si="80"/>
        <v>0</v>
      </c>
      <c r="GNL393" s="21">
        <f t="shared" si="80"/>
        <v>0</v>
      </c>
      <c r="GNM393" s="21">
        <f t="shared" si="80"/>
        <v>0</v>
      </c>
      <c r="GNN393" s="21">
        <f t="shared" si="80"/>
        <v>0</v>
      </c>
      <c r="GNO393" s="21">
        <f t="shared" si="80"/>
        <v>0</v>
      </c>
      <c r="GNP393" s="21">
        <f t="shared" si="80"/>
        <v>0</v>
      </c>
      <c r="GNQ393" s="21">
        <f t="shared" si="80"/>
        <v>0</v>
      </c>
      <c r="GNR393" s="21">
        <f t="shared" si="80"/>
        <v>0</v>
      </c>
      <c r="GNS393" s="21">
        <f t="shared" si="80"/>
        <v>0</v>
      </c>
      <c r="GNT393" s="21">
        <f t="shared" si="80"/>
        <v>0</v>
      </c>
      <c r="GNU393" s="21">
        <f t="shared" si="80"/>
        <v>0</v>
      </c>
      <c r="GNV393" s="21">
        <f t="shared" si="80"/>
        <v>0</v>
      </c>
      <c r="GNW393" s="21">
        <f t="shared" si="80"/>
        <v>0</v>
      </c>
      <c r="GNX393" s="21">
        <f t="shared" si="80"/>
        <v>0</v>
      </c>
      <c r="GNY393" s="21">
        <f t="shared" si="80"/>
        <v>0</v>
      </c>
      <c r="GNZ393" s="21">
        <f t="shared" si="80"/>
        <v>0</v>
      </c>
      <c r="GOA393" s="21">
        <f t="shared" si="80"/>
        <v>0</v>
      </c>
      <c r="GOB393" s="21">
        <f t="shared" si="80"/>
        <v>0</v>
      </c>
      <c r="GOC393" s="21">
        <f t="shared" ref="GOC393:GQN393" si="81">SUM(GOC388:GOC392)</f>
        <v>0</v>
      </c>
      <c r="GOD393" s="21">
        <f t="shared" si="81"/>
        <v>0</v>
      </c>
      <c r="GOE393" s="21">
        <f t="shared" si="81"/>
        <v>0</v>
      </c>
      <c r="GOF393" s="21">
        <f t="shared" si="81"/>
        <v>0</v>
      </c>
      <c r="GOG393" s="21">
        <f t="shared" si="81"/>
        <v>0</v>
      </c>
      <c r="GOH393" s="21">
        <f t="shared" si="81"/>
        <v>0</v>
      </c>
      <c r="GOI393" s="21">
        <f t="shared" si="81"/>
        <v>0</v>
      </c>
      <c r="GOJ393" s="21">
        <f t="shared" si="81"/>
        <v>0</v>
      </c>
      <c r="GOK393" s="21">
        <f t="shared" si="81"/>
        <v>0</v>
      </c>
      <c r="GOL393" s="21">
        <f t="shared" si="81"/>
        <v>0</v>
      </c>
      <c r="GOM393" s="21">
        <f t="shared" si="81"/>
        <v>0</v>
      </c>
      <c r="GON393" s="21">
        <f t="shared" si="81"/>
        <v>0</v>
      </c>
      <c r="GOO393" s="21">
        <f t="shared" si="81"/>
        <v>0</v>
      </c>
      <c r="GOP393" s="21">
        <f t="shared" si="81"/>
        <v>0</v>
      </c>
      <c r="GOQ393" s="21">
        <f t="shared" si="81"/>
        <v>0</v>
      </c>
      <c r="GOR393" s="21">
        <f t="shared" si="81"/>
        <v>0</v>
      </c>
      <c r="GOS393" s="21">
        <f t="shared" si="81"/>
        <v>0</v>
      </c>
      <c r="GOT393" s="21">
        <f t="shared" si="81"/>
        <v>0</v>
      </c>
      <c r="GOU393" s="21">
        <f t="shared" si="81"/>
        <v>0</v>
      </c>
      <c r="GOV393" s="21">
        <f t="shared" si="81"/>
        <v>0</v>
      </c>
      <c r="GOW393" s="21">
        <f t="shared" si="81"/>
        <v>0</v>
      </c>
      <c r="GOX393" s="21">
        <f t="shared" si="81"/>
        <v>0</v>
      </c>
      <c r="GOY393" s="21">
        <f t="shared" si="81"/>
        <v>0</v>
      </c>
      <c r="GOZ393" s="21">
        <f t="shared" si="81"/>
        <v>0</v>
      </c>
      <c r="GPA393" s="21">
        <f t="shared" si="81"/>
        <v>0</v>
      </c>
      <c r="GPB393" s="21">
        <f t="shared" si="81"/>
        <v>0</v>
      </c>
      <c r="GPC393" s="21">
        <f t="shared" si="81"/>
        <v>0</v>
      </c>
      <c r="GPD393" s="21">
        <f t="shared" si="81"/>
        <v>0</v>
      </c>
      <c r="GPE393" s="21">
        <f t="shared" si="81"/>
        <v>0</v>
      </c>
      <c r="GPF393" s="21">
        <f t="shared" si="81"/>
        <v>0</v>
      </c>
      <c r="GPG393" s="21">
        <f t="shared" si="81"/>
        <v>0</v>
      </c>
      <c r="GPH393" s="21">
        <f t="shared" si="81"/>
        <v>0</v>
      </c>
      <c r="GPI393" s="21">
        <f t="shared" si="81"/>
        <v>0</v>
      </c>
      <c r="GPJ393" s="21">
        <f t="shared" si="81"/>
        <v>0</v>
      </c>
      <c r="GPK393" s="21">
        <f t="shared" si="81"/>
        <v>0</v>
      </c>
      <c r="GPL393" s="21">
        <f t="shared" si="81"/>
        <v>0</v>
      </c>
      <c r="GPM393" s="21">
        <f t="shared" si="81"/>
        <v>0</v>
      </c>
      <c r="GPN393" s="21">
        <f t="shared" si="81"/>
        <v>0</v>
      </c>
      <c r="GPO393" s="21">
        <f t="shared" si="81"/>
        <v>0</v>
      </c>
      <c r="GPP393" s="21">
        <f t="shared" si="81"/>
        <v>0</v>
      </c>
      <c r="GPQ393" s="21">
        <f t="shared" si="81"/>
        <v>0</v>
      </c>
      <c r="GPR393" s="21">
        <f t="shared" si="81"/>
        <v>0</v>
      </c>
      <c r="GPS393" s="21">
        <f t="shared" si="81"/>
        <v>0</v>
      </c>
      <c r="GPT393" s="21">
        <f t="shared" si="81"/>
        <v>0</v>
      </c>
      <c r="GPU393" s="21">
        <f t="shared" si="81"/>
        <v>0</v>
      </c>
      <c r="GPV393" s="21">
        <f t="shared" si="81"/>
        <v>0</v>
      </c>
      <c r="GPW393" s="21">
        <f t="shared" si="81"/>
        <v>0</v>
      </c>
      <c r="GPX393" s="21">
        <f t="shared" si="81"/>
        <v>0</v>
      </c>
      <c r="GPY393" s="21">
        <f t="shared" si="81"/>
        <v>0</v>
      </c>
      <c r="GPZ393" s="21">
        <f t="shared" si="81"/>
        <v>0</v>
      </c>
      <c r="GQA393" s="21">
        <f t="shared" si="81"/>
        <v>0</v>
      </c>
      <c r="GQB393" s="21">
        <f t="shared" si="81"/>
        <v>0</v>
      </c>
      <c r="GQC393" s="21">
        <f t="shared" si="81"/>
        <v>0</v>
      </c>
      <c r="GQD393" s="21">
        <f t="shared" si="81"/>
        <v>0</v>
      </c>
      <c r="GQE393" s="21">
        <f t="shared" si="81"/>
        <v>0</v>
      </c>
      <c r="GQF393" s="21">
        <f t="shared" si="81"/>
        <v>0</v>
      </c>
      <c r="GQG393" s="21">
        <f t="shared" si="81"/>
        <v>0</v>
      </c>
      <c r="GQH393" s="21">
        <f t="shared" si="81"/>
        <v>0</v>
      </c>
      <c r="GQI393" s="21">
        <f t="shared" si="81"/>
        <v>0</v>
      </c>
      <c r="GQJ393" s="21">
        <f t="shared" si="81"/>
        <v>0</v>
      </c>
      <c r="GQK393" s="21">
        <f t="shared" si="81"/>
        <v>0</v>
      </c>
      <c r="GQL393" s="21">
        <f t="shared" si="81"/>
        <v>0</v>
      </c>
      <c r="GQM393" s="21">
        <f t="shared" si="81"/>
        <v>0</v>
      </c>
      <c r="GQN393" s="21">
        <f t="shared" si="81"/>
        <v>0</v>
      </c>
      <c r="GQO393" s="21">
        <f t="shared" ref="GQO393:GSZ393" si="82">SUM(GQO388:GQO392)</f>
        <v>0</v>
      </c>
      <c r="GQP393" s="21">
        <f t="shared" si="82"/>
        <v>0</v>
      </c>
      <c r="GQQ393" s="21">
        <f t="shared" si="82"/>
        <v>0</v>
      </c>
      <c r="GQR393" s="21">
        <f t="shared" si="82"/>
        <v>0</v>
      </c>
      <c r="GQS393" s="21">
        <f t="shared" si="82"/>
        <v>0</v>
      </c>
      <c r="GQT393" s="21">
        <f t="shared" si="82"/>
        <v>0</v>
      </c>
      <c r="GQU393" s="21">
        <f t="shared" si="82"/>
        <v>0</v>
      </c>
      <c r="GQV393" s="21">
        <f t="shared" si="82"/>
        <v>0</v>
      </c>
      <c r="GQW393" s="21">
        <f t="shared" si="82"/>
        <v>0</v>
      </c>
      <c r="GQX393" s="21">
        <f t="shared" si="82"/>
        <v>0</v>
      </c>
      <c r="GQY393" s="21">
        <f t="shared" si="82"/>
        <v>0</v>
      </c>
      <c r="GQZ393" s="21">
        <f t="shared" si="82"/>
        <v>0</v>
      </c>
      <c r="GRA393" s="21">
        <f t="shared" si="82"/>
        <v>0</v>
      </c>
      <c r="GRB393" s="21">
        <f t="shared" si="82"/>
        <v>0</v>
      </c>
      <c r="GRC393" s="21">
        <f t="shared" si="82"/>
        <v>0</v>
      </c>
      <c r="GRD393" s="21">
        <f t="shared" si="82"/>
        <v>0</v>
      </c>
      <c r="GRE393" s="21">
        <f t="shared" si="82"/>
        <v>0</v>
      </c>
      <c r="GRF393" s="21">
        <f t="shared" si="82"/>
        <v>0</v>
      </c>
      <c r="GRG393" s="21">
        <f t="shared" si="82"/>
        <v>0</v>
      </c>
      <c r="GRH393" s="21">
        <f t="shared" si="82"/>
        <v>0</v>
      </c>
      <c r="GRI393" s="21">
        <f t="shared" si="82"/>
        <v>0</v>
      </c>
      <c r="GRJ393" s="21">
        <f t="shared" si="82"/>
        <v>0</v>
      </c>
      <c r="GRK393" s="21">
        <f t="shared" si="82"/>
        <v>0</v>
      </c>
      <c r="GRL393" s="21">
        <f t="shared" si="82"/>
        <v>0</v>
      </c>
      <c r="GRM393" s="21">
        <f t="shared" si="82"/>
        <v>0</v>
      </c>
      <c r="GRN393" s="21">
        <f t="shared" si="82"/>
        <v>0</v>
      </c>
      <c r="GRO393" s="21">
        <f t="shared" si="82"/>
        <v>0</v>
      </c>
      <c r="GRP393" s="21">
        <f t="shared" si="82"/>
        <v>0</v>
      </c>
      <c r="GRQ393" s="21">
        <f t="shared" si="82"/>
        <v>0</v>
      </c>
      <c r="GRR393" s="21">
        <f t="shared" si="82"/>
        <v>0</v>
      </c>
      <c r="GRS393" s="21">
        <f t="shared" si="82"/>
        <v>0</v>
      </c>
      <c r="GRT393" s="21">
        <f t="shared" si="82"/>
        <v>0</v>
      </c>
      <c r="GRU393" s="21">
        <f t="shared" si="82"/>
        <v>0</v>
      </c>
      <c r="GRV393" s="21">
        <f t="shared" si="82"/>
        <v>0</v>
      </c>
      <c r="GRW393" s="21">
        <f t="shared" si="82"/>
        <v>0</v>
      </c>
      <c r="GRX393" s="21">
        <f t="shared" si="82"/>
        <v>0</v>
      </c>
      <c r="GRY393" s="21">
        <f t="shared" si="82"/>
        <v>0</v>
      </c>
      <c r="GRZ393" s="21">
        <f t="shared" si="82"/>
        <v>0</v>
      </c>
      <c r="GSA393" s="21">
        <f t="shared" si="82"/>
        <v>0</v>
      </c>
      <c r="GSB393" s="21">
        <f t="shared" si="82"/>
        <v>0</v>
      </c>
      <c r="GSC393" s="21">
        <f t="shared" si="82"/>
        <v>0</v>
      </c>
      <c r="GSD393" s="21">
        <f t="shared" si="82"/>
        <v>0</v>
      </c>
      <c r="GSE393" s="21">
        <f t="shared" si="82"/>
        <v>0</v>
      </c>
      <c r="GSF393" s="21">
        <f t="shared" si="82"/>
        <v>0</v>
      </c>
      <c r="GSG393" s="21">
        <f t="shared" si="82"/>
        <v>0</v>
      </c>
      <c r="GSH393" s="21">
        <f t="shared" si="82"/>
        <v>0</v>
      </c>
      <c r="GSI393" s="21">
        <f t="shared" si="82"/>
        <v>0</v>
      </c>
      <c r="GSJ393" s="21">
        <f t="shared" si="82"/>
        <v>0</v>
      </c>
      <c r="GSK393" s="21">
        <f t="shared" si="82"/>
        <v>0</v>
      </c>
      <c r="GSL393" s="21">
        <f t="shared" si="82"/>
        <v>0</v>
      </c>
      <c r="GSM393" s="21">
        <f t="shared" si="82"/>
        <v>0</v>
      </c>
      <c r="GSN393" s="21">
        <f t="shared" si="82"/>
        <v>0</v>
      </c>
      <c r="GSO393" s="21">
        <f t="shared" si="82"/>
        <v>0</v>
      </c>
      <c r="GSP393" s="21">
        <f t="shared" si="82"/>
        <v>0</v>
      </c>
      <c r="GSQ393" s="21">
        <f t="shared" si="82"/>
        <v>0</v>
      </c>
      <c r="GSR393" s="21">
        <f t="shared" si="82"/>
        <v>0</v>
      </c>
      <c r="GSS393" s="21">
        <f t="shared" si="82"/>
        <v>0</v>
      </c>
      <c r="GST393" s="21">
        <f t="shared" si="82"/>
        <v>0</v>
      </c>
      <c r="GSU393" s="21">
        <f t="shared" si="82"/>
        <v>0</v>
      </c>
      <c r="GSV393" s="21">
        <f t="shared" si="82"/>
        <v>0</v>
      </c>
      <c r="GSW393" s="21">
        <f t="shared" si="82"/>
        <v>0</v>
      </c>
      <c r="GSX393" s="21">
        <f t="shared" si="82"/>
        <v>0</v>
      </c>
      <c r="GSY393" s="21">
        <f t="shared" si="82"/>
        <v>0</v>
      </c>
      <c r="GSZ393" s="21">
        <f t="shared" si="82"/>
        <v>0</v>
      </c>
      <c r="GTA393" s="21">
        <f t="shared" ref="GTA393:GVL393" si="83">SUM(GTA388:GTA392)</f>
        <v>0</v>
      </c>
      <c r="GTB393" s="21">
        <f t="shared" si="83"/>
        <v>0</v>
      </c>
      <c r="GTC393" s="21">
        <f t="shared" si="83"/>
        <v>0</v>
      </c>
      <c r="GTD393" s="21">
        <f t="shared" si="83"/>
        <v>0</v>
      </c>
      <c r="GTE393" s="21">
        <f t="shared" si="83"/>
        <v>0</v>
      </c>
      <c r="GTF393" s="21">
        <f t="shared" si="83"/>
        <v>0</v>
      </c>
      <c r="GTG393" s="21">
        <f t="shared" si="83"/>
        <v>0</v>
      </c>
      <c r="GTH393" s="21">
        <f t="shared" si="83"/>
        <v>0</v>
      </c>
      <c r="GTI393" s="21">
        <f t="shared" si="83"/>
        <v>0</v>
      </c>
      <c r="GTJ393" s="21">
        <f t="shared" si="83"/>
        <v>0</v>
      </c>
      <c r="GTK393" s="21">
        <f t="shared" si="83"/>
        <v>0</v>
      </c>
      <c r="GTL393" s="21">
        <f t="shared" si="83"/>
        <v>0</v>
      </c>
      <c r="GTM393" s="21">
        <f t="shared" si="83"/>
        <v>0</v>
      </c>
      <c r="GTN393" s="21">
        <f t="shared" si="83"/>
        <v>0</v>
      </c>
      <c r="GTO393" s="21">
        <f t="shared" si="83"/>
        <v>0</v>
      </c>
      <c r="GTP393" s="21">
        <f t="shared" si="83"/>
        <v>0</v>
      </c>
      <c r="GTQ393" s="21">
        <f t="shared" si="83"/>
        <v>0</v>
      </c>
      <c r="GTR393" s="21">
        <f t="shared" si="83"/>
        <v>0</v>
      </c>
      <c r="GTS393" s="21">
        <f t="shared" si="83"/>
        <v>0</v>
      </c>
      <c r="GTT393" s="21">
        <f t="shared" si="83"/>
        <v>0</v>
      </c>
      <c r="GTU393" s="21">
        <f t="shared" si="83"/>
        <v>0</v>
      </c>
      <c r="GTV393" s="21">
        <f t="shared" si="83"/>
        <v>0</v>
      </c>
      <c r="GTW393" s="21">
        <f t="shared" si="83"/>
        <v>0</v>
      </c>
      <c r="GTX393" s="21">
        <f t="shared" si="83"/>
        <v>0</v>
      </c>
      <c r="GTY393" s="21">
        <f t="shared" si="83"/>
        <v>0</v>
      </c>
      <c r="GTZ393" s="21">
        <f t="shared" si="83"/>
        <v>0</v>
      </c>
      <c r="GUA393" s="21">
        <f t="shared" si="83"/>
        <v>0</v>
      </c>
      <c r="GUB393" s="21">
        <f t="shared" si="83"/>
        <v>0</v>
      </c>
      <c r="GUC393" s="21">
        <f t="shared" si="83"/>
        <v>0</v>
      </c>
      <c r="GUD393" s="21">
        <f t="shared" si="83"/>
        <v>0</v>
      </c>
      <c r="GUE393" s="21">
        <f t="shared" si="83"/>
        <v>0</v>
      </c>
      <c r="GUF393" s="21">
        <f t="shared" si="83"/>
        <v>0</v>
      </c>
      <c r="GUG393" s="21">
        <f t="shared" si="83"/>
        <v>0</v>
      </c>
      <c r="GUH393" s="21">
        <f t="shared" si="83"/>
        <v>0</v>
      </c>
      <c r="GUI393" s="21">
        <f t="shared" si="83"/>
        <v>0</v>
      </c>
      <c r="GUJ393" s="21">
        <f t="shared" si="83"/>
        <v>0</v>
      </c>
      <c r="GUK393" s="21">
        <f t="shared" si="83"/>
        <v>0</v>
      </c>
      <c r="GUL393" s="21">
        <f t="shared" si="83"/>
        <v>0</v>
      </c>
      <c r="GUM393" s="21">
        <f t="shared" si="83"/>
        <v>0</v>
      </c>
      <c r="GUN393" s="21">
        <f t="shared" si="83"/>
        <v>0</v>
      </c>
      <c r="GUO393" s="21">
        <f t="shared" si="83"/>
        <v>0</v>
      </c>
      <c r="GUP393" s="21">
        <f t="shared" si="83"/>
        <v>0</v>
      </c>
      <c r="GUQ393" s="21">
        <f t="shared" si="83"/>
        <v>0</v>
      </c>
      <c r="GUR393" s="21">
        <f t="shared" si="83"/>
        <v>0</v>
      </c>
      <c r="GUS393" s="21">
        <f t="shared" si="83"/>
        <v>0</v>
      </c>
      <c r="GUT393" s="21">
        <f t="shared" si="83"/>
        <v>0</v>
      </c>
      <c r="GUU393" s="21">
        <f t="shared" si="83"/>
        <v>0</v>
      </c>
      <c r="GUV393" s="21">
        <f t="shared" si="83"/>
        <v>0</v>
      </c>
      <c r="GUW393" s="21">
        <f t="shared" si="83"/>
        <v>0</v>
      </c>
      <c r="GUX393" s="21">
        <f t="shared" si="83"/>
        <v>0</v>
      </c>
      <c r="GUY393" s="21">
        <f t="shared" si="83"/>
        <v>0</v>
      </c>
      <c r="GUZ393" s="21">
        <f t="shared" si="83"/>
        <v>0</v>
      </c>
      <c r="GVA393" s="21">
        <f t="shared" si="83"/>
        <v>0</v>
      </c>
      <c r="GVB393" s="21">
        <f t="shared" si="83"/>
        <v>0</v>
      </c>
      <c r="GVC393" s="21">
        <f t="shared" si="83"/>
        <v>0</v>
      </c>
      <c r="GVD393" s="21">
        <f t="shared" si="83"/>
        <v>0</v>
      </c>
      <c r="GVE393" s="21">
        <f t="shared" si="83"/>
        <v>0</v>
      </c>
      <c r="GVF393" s="21">
        <f t="shared" si="83"/>
        <v>0</v>
      </c>
      <c r="GVG393" s="21">
        <f t="shared" si="83"/>
        <v>0</v>
      </c>
      <c r="GVH393" s="21">
        <f t="shared" si="83"/>
        <v>0</v>
      </c>
      <c r="GVI393" s="21">
        <f t="shared" si="83"/>
        <v>0</v>
      </c>
      <c r="GVJ393" s="21">
        <f t="shared" si="83"/>
        <v>0</v>
      </c>
      <c r="GVK393" s="21">
        <f t="shared" si="83"/>
        <v>0</v>
      </c>
      <c r="GVL393" s="21">
        <f t="shared" si="83"/>
        <v>0</v>
      </c>
      <c r="GVM393" s="21">
        <f t="shared" ref="GVM393:GXX393" si="84">SUM(GVM388:GVM392)</f>
        <v>0</v>
      </c>
      <c r="GVN393" s="21">
        <f t="shared" si="84"/>
        <v>0</v>
      </c>
      <c r="GVO393" s="21">
        <f t="shared" si="84"/>
        <v>0</v>
      </c>
      <c r="GVP393" s="21">
        <f t="shared" si="84"/>
        <v>0</v>
      </c>
      <c r="GVQ393" s="21">
        <f t="shared" si="84"/>
        <v>0</v>
      </c>
      <c r="GVR393" s="21">
        <f t="shared" si="84"/>
        <v>0</v>
      </c>
      <c r="GVS393" s="21">
        <f t="shared" si="84"/>
        <v>0</v>
      </c>
      <c r="GVT393" s="21">
        <f t="shared" si="84"/>
        <v>0</v>
      </c>
      <c r="GVU393" s="21">
        <f t="shared" si="84"/>
        <v>0</v>
      </c>
      <c r="GVV393" s="21">
        <f t="shared" si="84"/>
        <v>0</v>
      </c>
      <c r="GVW393" s="21">
        <f t="shared" si="84"/>
        <v>0</v>
      </c>
      <c r="GVX393" s="21">
        <f t="shared" si="84"/>
        <v>0</v>
      </c>
      <c r="GVY393" s="21">
        <f t="shared" si="84"/>
        <v>0</v>
      </c>
      <c r="GVZ393" s="21">
        <f t="shared" si="84"/>
        <v>0</v>
      </c>
      <c r="GWA393" s="21">
        <f t="shared" si="84"/>
        <v>0</v>
      </c>
      <c r="GWB393" s="21">
        <f t="shared" si="84"/>
        <v>0</v>
      </c>
      <c r="GWC393" s="21">
        <f t="shared" si="84"/>
        <v>0</v>
      </c>
      <c r="GWD393" s="21">
        <f t="shared" si="84"/>
        <v>0</v>
      </c>
      <c r="GWE393" s="21">
        <f t="shared" si="84"/>
        <v>0</v>
      </c>
      <c r="GWF393" s="21">
        <f t="shared" si="84"/>
        <v>0</v>
      </c>
      <c r="GWG393" s="21">
        <f t="shared" si="84"/>
        <v>0</v>
      </c>
      <c r="GWH393" s="21">
        <f t="shared" si="84"/>
        <v>0</v>
      </c>
      <c r="GWI393" s="21">
        <f t="shared" si="84"/>
        <v>0</v>
      </c>
      <c r="GWJ393" s="21">
        <f t="shared" si="84"/>
        <v>0</v>
      </c>
      <c r="GWK393" s="21">
        <f t="shared" si="84"/>
        <v>0</v>
      </c>
      <c r="GWL393" s="21">
        <f t="shared" si="84"/>
        <v>0</v>
      </c>
      <c r="GWM393" s="21">
        <f t="shared" si="84"/>
        <v>0</v>
      </c>
      <c r="GWN393" s="21">
        <f t="shared" si="84"/>
        <v>0</v>
      </c>
      <c r="GWO393" s="21">
        <f t="shared" si="84"/>
        <v>0</v>
      </c>
      <c r="GWP393" s="21">
        <f t="shared" si="84"/>
        <v>0</v>
      </c>
      <c r="GWQ393" s="21">
        <f t="shared" si="84"/>
        <v>0</v>
      </c>
      <c r="GWR393" s="21">
        <f t="shared" si="84"/>
        <v>0</v>
      </c>
      <c r="GWS393" s="21">
        <f t="shared" si="84"/>
        <v>0</v>
      </c>
      <c r="GWT393" s="21">
        <f t="shared" si="84"/>
        <v>0</v>
      </c>
      <c r="GWU393" s="21">
        <f t="shared" si="84"/>
        <v>0</v>
      </c>
      <c r="GWV393" s="21">
        <f t="shared" si="84"/>
        <v>0</v>
      </c>
      <c r="GWW393" s="21">
        <f t="shared" si="84"/>
        <v>0</v>
      </c>
      <c r="GWX393" s="21">
        <f t="shared" si="84"/>
        <v>0</v>
      </c>
      <c r="GWY393" s="21">
        <f t="shared" si="84"/>
        <v>0</v>
      </c>
      <c r="GWZ393" s="21">
        <f t="shared" si="84"/>
        <v>0</v>
      </c>
      <c r="GXA393" s="21">
        <f t="shared" si="84"/>
        <v>0</v>
      </c>
      <c r="GXB393" s="21">
        <f t="shared" si="84"/>
        <v>0</v>
      </c>
      <c r="GXC393" s="21">
        <f t="shared" si="84"/>
        <v>0</v>
      </c>
      <c r="GXD393" s="21">
        <f t="shared" si="84"/>
        <v>0</v>
      </c>
      <c r="GXE393" s="21">
        <f t="shared" si="84"/>
        <v>0</v>
      </c>
      <c r="GXF393" s="21">
        <f t="shared" si="84"/>
        <v>0</v>
      </c>
      <c r="GXG393" s="21">
        <f t="shared" si="84"/>
        <v>0</v>
      </c>
      <c r="GXH393" s="21">
        <f t="shared" si="84"/>
        <v>0</v>
      </c>
      <c r="GXI393" s="21">
        <f t="shared" si="84"/>
        <v>0</v>
      </c>
      <c r="GXJ393" s="21">
        <f t="shared" si="84"/>
        <v>0</v>
      </c>
      <c r="GXK393" s="21">
        <f t="shared" si="84"/>
        <v>0</v>
      </c>
      <c r="GXL393" s="21">
        <f t="shared" si="84"/>
        <v>0</v>
      </c>
      <c r="GXM393" s="21">
        <f t="shared" si="84"/>
        <v>0</v>
      </c>
      <c r="GXN393" s="21">
        <f t="shared" si="84"/>
        <v>0</v>
      </c>
      <c r="GXO393" s="21">
        <f t="shared" si="84"/>
        <v>0</v>
      </c>
      <c r="GXP393" s="21">
        <f t="shared" si="84"/>
        <v>0</v>
      </c>
      <c r="GXQ393" s="21">
        <f t="shared" si="84"/>
        <v>0</v>
      </c>
      <c r="GXR393" s="21">
        <f t="shared" si="84"/>
        <v>0</v>
      </c>
      <c r="GXS393" s="21">
        <f t="shared" si="84"/>
        <v>0</v>
      </c>
      <c r="GXT393" s="21">
        <f t="shared" si="84"/>
        <v>0</v>
      </c>
      <c r="GXU393" s="21">
        <f t="shared" si="84"/>
        <v>0</v>
      </c>
      <c r="GXV393" s="21">
        <f t="shared" si="84"/>
        <v>0</v>
      </c>
      <c r="GXW393" s="21">
        <f t="shared" si="84"/>
        <v>0</v>
      </c>
      <c r="GXX393" s="21">
        <f t="shared" si="84"/>
        <v>0</v>
      </c>
      <c r="GXY393" s="21">
        <f t="shared" ref="GXY393:HAJ393" si="85">SUM(GXY388:GXY392)</f>
        <v>0</v>
      </c>
      <c r="GXZ393" s="21">
        <f t="shared" si="85"/>
        <v>0</v>
      </c>
      <c r="GYA393" s="21">
        <f t="shared" si="85"/>
        <v>0</v>
      </c>
      <c r="GYB393" s="21">
        <f t="shared" si="85"/>
        <v>0</v>
      </c>
      <c r="GYC393" s="21">
        <f t="shared" si="85"/>
        <v>0</v>
      </c>
      <c r="GYD393" s="21">
        <f t="shared" si="85"/>
        <v>0</v>
      </c>
      <c r="GYE393" s="21">
        <f t="shared" si="85"/>
        <v>0</v>
      </c>
      <c r="GYF393" s="21">
        <f t="shared" si="85"/>
        <v>0</v>
      </c>
      <c r="GYG393" s="21">
        <f t="shared" si="85"/>
        <v>0</v>
      </c>
      <c r="GYH393" s="21">
        <f t="shared" si="85"/>
        <v>0</v>
      </c>
      <c r="GYI393" s="21">
        <f t="shared" si="85"/>
        <v>0</v>
      </c>
      <c r="GYJ393" s="21">
        <f t="shared" si="85"/>
        <v>0</v>
      </c>
      <c r="GYK393" s="21">
        <f t="shared" si="85"/>
        <v>0</v>
      </c>
      <c r="GYL393" s="21">
        <f t="shared" si="85"/>
        <v>0</v>
      </c>
      <c r="GYM393" s="21">
        <f t="shared" si="85"/>
        <v>0</v>
      </c>
      <c r="GYN393" s="21">
        <f t="shared" si="85"/>
        <v>0</v>
      </c>
      <c r="GYO393" s="21">
        <f t="shared" si="85"/>
        <v>0</v>
      </c>
      <c r="GYP393" s="21">
        <f t="shared" si="85"/>
        <v>0</v>
      </c>
      <c r="GYQ393" s="21">
        <f t="shared" si="85"/>
        <v>0</v>
      </c>
      <c r="GYR393" s="21">
        <f t="shared" si="85"/>
        <v>0</v>
      </c>
      <c r="GYS393" s="21">
        <f t="shared" si="85"/>
        <v>0</v>
      </c>
      <c r="GYT393" s="21">
        <f t="shared" si="85"/>
        <v>0</v>
      </c>
      <c r="GYU393" s="21">
        <f t="shared" si="85"/>
        <v>0</v>
      </c>
      <c r="GYV393" s="21">
        <f t="shared" si="85"/>
        <v>0</v>
      </c>
      <c r="GYW393" s="21">
        <f t="shared" si="85"/>
        <v>0</v>
      </c>
      <c r="GYX393" s="21">
        <f t="shared" si="85"/>
        <v>0</v>
      </c>
      <c r="GYY393" s="21">
        <f t="shared" si="85"/>
        <v>0</v>
      </c>
      <c r="GYZ393" s="21">
        <f t="shared" si="85"/>
        <v>0</v>
      </c>
      <c r="GZA393" s="21">
        <f t="shared" si="85"/>
        <v>0</v>
      </c>
      <c r="GZB393" s="21">
        <f t="shared" si="85"/>
        <v>0</v>
      </c>
      <c r="GZC393" s="21">
        <f t="shared" si="85"/>
        <v>0</v>
      </c>
      <c r="GZD393" s="21">
        <f t="shared" si="85"/>
        <v>0</v>
      </c>
      <c r="GZE393" s="21">
        <f t="shared" si="85"/>
        <v>0</v>
      </c>
      <c r="GZF393" s="21">
        <f t="shared" si="85"/>
        <v>0</v>
      </c>
      <c r="GZG393" s="21">
        <f t="shared" si="85"/>
        <v>0</v>
      </c>
      <c r="GZH393" s="21">
        <f t="shared" si="85"/>
        <v>0</v>
      </c>
      <c r="GZI393" s="21">
        <f t="shared" si="85"/>
        <v>0</v>
      </c>
      <c r="GZJ393" s="21">
        <f t="shared" si="85"/>
        <v>0</v>
      </c>
      <c r="GZK393" s="21">
        <f t="shared" si="85"/>
        <v>0</v>
      </c>
      <c r="GZL393" s="21">
        <f t="shared" si="85"/>
        <v>0</v>
      </c>
      <c r="GZM393" s="21">
        <f t="shared" si="85"/>
        <v>0</v>
      </c>
      <c r="GZN393" s="21">
        <f t="shared" si="85"/>
        <v>0</v>
      </c>
      <c r="GZO393" s="21">
        <f t="shared" si="85"/>
        <v>0</v>
      </c>
      <c r="GZP393" s="21">
        <f t="shared" si="85"/>
        <v>0</v>
      </c>
      <c r="GZQ393" s="21">
        <f t="shared" si="85"/>
        <v>0</v>
      </c>
      <c r="GZR393" s="21">
        <f t="shared" si="85"/>
        <v>0</v>
      </c>
      <c r="GZS393" s="21">
        <f t="shared" si="85"/>
        <v>0</v>
      </c>
      <c r="GZT393" s="21">
        <f t="shared" si="85"/>
        <v>0</v>
      </c>
      <c r="GZU393" s="21">
        <f t="shared" si="85"/>
        <v>0</v>
      </c>
      <c r="GZV393" s="21">
        <f t="shared" si="85"/>
        <v>0</v>
      </c>
      <c r="GZW393" s="21">
        <f t="shared" si="85"/>
        <v>0</v>
      </c>
      <c r="GZX393" s="21">
        <f t="shared" si="85"/>
        <v>0</v>
      </c>
      <c r="GZY393" s="21">
        <f t="shared" si="85"/>
        <v>0</v>
      </c>
      <c r="GZZ393" s="21">
        <f t="shared" si="85"/>
        <v>0</v>
      </c>
      <c r="HAA393" s="21">
        <f t="shared" si="85"/>
        <v>0</v>
      </c>
      <c r="HAB393" s="21">
        <f t="shared" si="85"/>
        <v>0</v>
      </c>
      <c r="HAC393" s="21">
        <f t="shared" si="85"/>
        <v>0</v>
      </c>
      <c r="HAD393" s="21">
        <f t="shared" si="85"/>
        <v>0</v>
      </c>
      <c r="HAE393" s="21">
        <f t="shared" si="85"/>
        <v>0</v>
      </c>
      <c r="HAF393" s="21">
        <f t="shared" si="85"/>
        <v>0</v>
      </c>
      <c r="HAG393" s="21">
        <f t="shared" si="85"/>
        <v>0</v>
      </c>
      <c r="HAH393" s="21">
        <f t="shared" si="85"/>
        <v>0</v>
      </c>
      <c r="HAI393" s="21">
        <f t="shared" si="85"/>
        <v>0</v>
      </c>
      <c r="HAJ393" s="21">
        <f t="shared" si="85"/>
        <v>0</v>
      </c>
      <c r="HAK393" s="21">
        <f t="shared" ref="HAK393:HCV393" si="86">SUM(HAK388:HAK392)</f>
        <v>0</v>
      </c>
      <c r="HAL393" s="21">
        <f t="shared" si="86"/>
        <v>0</v>
      </c>
      <c r="HAM393" s="21">
        <f t="shared" si="86"/>
        <v>0</v>
      </c>
      <c r="HAN393" s="21">
        <f t="shared" si="86"/>
        <v>0</v>
      </c>
      <c r="HAO393" s="21">
        <f t="shared" si="86"/>
        <v>0</v>
      </c>
      <c r="HAP393" s="21">
        <f t="shared" si="86"/>
        <v>0</v>
      </c>
      <c r="HAQ393" s="21">
        <f t="shared" si="86"/>
        <v>0</v>
      </c>
      <c r="HAR393" s="21">
        <f t="shared" si="86"/>
        <v>0</v>
      </c>
      <c r="HAS393" s="21">
        <f t="shared" si="86"/>
        <v>0</v>
      </c>
      <c r="HAT393" s="21">
        <f t="shared" si="86"/>
        <v>0</v>
      </c>
      <c r="HAU393" s="21">
        <f t="shared" si="86"/>
        <v>0</v>
      </c>
      <c r="HAV393" s="21">
        <f t="shared" si="86"/>
        <v>0</v>
      </c>
      <c r="HAW393" s="21">
        <f t="shared" si="86"/>
        <v>0</v>
      </c>
      <c r="HAX393" s="21">
        <f t="shared" si="86"/>
        <v>0</v>
      </c>
      <c r="HAY393" s="21">
        <f t="shared" si="86"/>
        <v>0</v>
      </c>
      <c r="HAZ393" s="21">
        <f t="shared" si="86"/>
        <v>0</v>
      </c>
      <c r="HBA393" s="21">
        <f t="shared" si="86"/>
        <v>0</v>
      </c>
      <c r="HBB393" s="21">
        <f t="shared" si="86"/>
        <v>0</v>
      </c>
      <c r="HBC393" s="21">
        <f t="shared" si="86"/>
        <v>0</v>
      </c>
      <c r="HBD393" s="21">
        <f t="shared" si="86"/>
        <v>0</v>
      </c>
      <c r="HBE393" s="21">
        <f t="shared" si="86"/>
        <v>0</v>
      </c>
      <c r="HBF393" s="21">
        <f t="shared" si="86"/>
        <v>0</v>
      </c>
      <c r="HBG393" s="21">
        <f t="shared" si="86"/>
        <v>0</v>
      </c>
      <c r="HBH393" s="21">
        <f t="shared" si="86"/>
        <v>0</v>
      </c>
      <c r="HBI393" s="21">
        <f t="shared" si="86"/>
        <v>0</v>
      </c>
      <c r="HBJ393" s="21">
        <f t="shared" si="86"/>
        <v>0</v>
      </c>
      <c r="HBK393" s="21">
        <f t="shared" si="86"/>
        <v>0</v>
      </c>
      <c r="HBL393" s="21">
        <f t="shared" si="86"/>
        <v>0</v>
      </c>
      <c r="HBM393" s="21">
        <f t="shared" si="86"/>
        <v>0</v>
      </c>
      <c r="HBN393" s="21">
        <f t="shared" si="86"/>
        <v>0</v>
      </c>
      <c r="HBO393" s="21">
        <f t="shared" si="86"/>
        <v>0</v>
      </c>
      <c r="HBP393" s="21">
        <f t="shared" si="86"/>
        <v>0</v>
      </c>
      <c r="HBQ393" s="21">
        <f t="shared" si="86"/>
        <v>0</v>
      </c>
      <c r="HBR393" s="21">
        <f t="shared" si="86"/>
        <v>0</v>
      </c>
      <c r="HBS393" s="21">
        <f t="shared" si="86"/>
        <v>0</v>
      </c>
      <c r="HBT393" s="21">
        <f t="shared" si="86"/>
        <v>0</v>
      </c>
      <c r="HBU393" s="21">
        <f t="shared" si="86"/>
        <v>0</v>
      </c>
      <c r="HBV393" s="21">
        <f t="shared" si="86"/>
        <v>0</v>
      </c>
      <c r="HBW393" s="21">
        <f t="shared" si="86"/>
        <v>0</v>
      </c>
      <c r="HBX393" s="21">
        <f t="shared" si="86"/>
        <v>0</v>
      </c>
      <c r="HBY393" s="21">
        <f t="shared" si="86"/>
        <v>0</v>
      </c>
      <c r="HBZ393" s="21">
        <f t="shared" si="86"/>
        <v>0</v>
      </c>
      <c r="HCA393" s="21">
        <f t="shared" si="86"/>
        <v>0</v>
      </c>
      <c r="HCB393" s="21">
        <f t="shared" si="86"/>
        <v>0</v>
      </c>
      <c r="HCC393" s="21">
        <f t="shared" si="86"/>
        <v>0</v>
      </c>
      <c r="HCD393" s="21">
        <f t="shared" si="86"/>
        <v>0</v>
      </c>
      <c r="HCE393" s="21">
        <f t="shared" si="86"/>
        <v>0</v>
      </c>
      <c r="HCF393" s="21">
        <f t="shared" si="86"/>
        <v>0</v>
      </c>
      <c r="HCG393" s="21">
        <f t="shared" si="86"/>
        <v>0</v>
      </c>
      <c r="HCH393" s="21">
        <f t="shared" si="86"/>
        <v>0</v>
      </c>
      <c r="HCI393" s="21">
        <f t="shared" si="86"/>
        <v>0</v>
      </c>
      <c r="HCJ393" s="21">
        <f t="shared" si="86"/>
        <v>0</v>
      </c>
      <c r="HCK393" s="21">
        <f t="shared" si="86"/>
        <v>0</v>
      </c>
      <c r="HCL393" s="21">
        <f t="shared" si="86"/>
        <v>0</v>
      </c>
      <c r="HCM393" s="21">
        <f t="shared" si="86"/>
        <v>0</v>
      </c>
      <c r="HCN393" s="21">
        <f t="shared" si="86"/>
        <v>0</v>
      </c>
      <c r="HCO393" s="21">
        <f t="shared" si="86"/>
        <v>0</v>
      </c>
      <c r="HCP393" s="21">
        <f t="shared" si="86"/>
        <v>0</v>
      </c>
      <c r="HCQ393" s="21">
        <f t="shared" si="86"/>
        <v>0</v>
      </c>
      <c r="HCR393" s="21">
        <f t="shared" si="86"/>
        <v>0</v>
      </c>
      <c r="HCS393" s="21">
        <f t="shared" si="86"/>
        <v>0</v>
      </c>
      <c r="HCT393" s="21">
        <f t="shared" si="86"/>
        <v>0</v>
      </c>
      <c r="HCU393" s="21">
        <f t="shared" si="86"/>
        <v>0</v>
      </c>
      <c r="HCV393" s="21">
        <f t="shared" si="86"/>
        <v>0</v>
      </c>
      <c r="HCW393" s="21">
        <f t="shared" ref="HCW393:HFH393" si="87">SUM(HCW388:HCW392)</f>
        <v>0</v>
      </c>
      <c r="HCX393" s="21">
        <f t="shared" si="87"/>
        <v>0</v>
      </c>
      <c r="HCY393" s="21">
        <f t="shared" si="87"/>
        <v>0</v>
      </c>
      <c r="HCZ393" s="21">
        <f t="shared" si="87"/>
        <v>0</v>
      </c>
      <c r="HDA393" s="21">
        <f t="shared" si="87"/>
        <v>0</v>
      </c>
      <c r="HDB393" s="21">
        <f t="shared" si="87"/>
        <v>0</v>
      </c>
      <c r="HDC393" s="21">
        <f t="shared" si="87"/>
        <v>0</v>
      </c>
      <c r="HDD393" s="21">
        <f t="shared" si="87"/>
        <v>0</v>
      </c>
      <c r="HDE393" s="21">
        <f t="shared" si="87"/>
        <v>0</v>
      </c>
      <c r="HDF393" s="21">
        <f t="shared" si="87"/>
        <v>0</v>
      </c>
      <c r="HDG393" s="21">
        <f t="shared" si="87"/>
        <v>0</v>
      </c>
      <c r="HDH393" s="21">
        <f t="shared" si="87"/>
        <v>0</v>
      </c>
      <c r="HDI393" s="21">
        <f t="shared" si="87"/>
        <v>0</v>
      </c>
      <c r="HDJ393" s="21">
        <f t="shared" si="87"/>
        <v>0</v>
      </c>
      <c r="HDK393" s="21">
        <f t="shared" si="87"/>
        <v>0</v>
      </c>
      <c r="HDL393" s="21">
        <f t="shared" si="87"/>
        <v>0</v>
      </c>
      <c r="HDM393" s="21">
        <f t="shared" si="87"/>
        <v>0</v>
      </c>
      <c r="HDN393" s="21">
        <f t="shared" si="87"/>
        <v>0</v>
      </c>
      <c r="HDO393" s="21">
        <f t="shared" si="87"/>
        <v>0</v>
      </c>
      <c r="HDP393" s="21">
        <f t="shared" si="87"/>
        <v>0</v>
      </c>
      <c r="HDQ393" s="21">
        <f t="shared" si="87"/>
        <v>0</v>
      </c>
      <c r="HDR393" s="21">
        <f t="shared" si="87"/>
        <v>0</v>
      </c>
      <c r="HDS393" s="21">
        <f t="shared" si="87"/>
        <v>0</v>
      </c>
      <c r="HDT393" s="21">
        <f t="shared" si="87"/>
        <v>0</v>
      </c>
      <c r="HDU393" s="21">
        <f t="shared" si="87"/>
        <v>0</v>
      </c>
      <c r="HDV393" s="21">
        <f t="shared" si="87"/>
        <v>0</v>
      </c>
      <c r="HDW393" s="21">
        <f t="shared" si="87"/>
        <v>0</v>
      </c>
      <c r="HDX393" s="21">
        <f t="shared" si="87"/>
        <v>0</v>
      </c>
      <c r="HDY393" s="21">
        <f t="shared" si="87"/>
        <v>0</v>
      </c>
      <c r="HDZ393" s="21">
        <f t="shared" si="87"/>
        <v>0</v>
      </c>
      <c r="HEA393" s="21">
        <f t="shared" si="87"/>
        <v>0</v>
      </c>
      <c r="HEB393" s="21">
        <f t="shared" si="87"/>
        <v>0</v>
      </c>
      <c r="HEC393" s="21">
        <f t="shared" si="87"/>
        <v>0</v>
      </c>
      <c r="HED393" s="21">
        <f t="shared" si="87"/>
        <v>0</v>
      </c>
      <c r="HEE393" s="21">
        <f t="shared" si="87"/>
        <v>0</v>
      </c>
      <c r="HEF393" s="21">
        <f t="shared" si="87"/>
        <v>0</v>
      </c>
      <c r="HEG393" s="21">
        <f t="shared" si="87"/>
        <v>0</v>
      </c>
      <c r="HEH393" s="21">
        <f t="shared" si="87"/>
        <v>0</v>
      </c>
      <c r="HEI393" s="21">
        <f t="shared" si="87"/>
        <v>0</v>
      </c>
      <c r="HEJ393" s="21">
        <f t="shared" si="87"/>
        <v>0</v>
      </c>
      <c r="HEK393" s="21">
        <f t="shared" si="87"/>
        <v>0</v>
      </c>
      <c r="HEL393" s="21">
        <f t="shared" si="87"/>
        <v>0</v>
      </c>
      <c r="HEM393" s="21">
        <f t="shared" si="87"/>
        <v>0</v>
      </c>
      <c r="HEN393" s="21">
        <f t="shared" si="87"/>
        <v>0</v>
      </c>
      <c r="HEO393" s="21">
        <f t="shared" si="87"/>
        <v>0</v>
      </c>
      <c r="HEP393" s="21">
        <f t="shared" si="87"/>
        <v>0</v>
      </c>
      <c r="HEQ393" s="21">
        <f t="shared" si="87"/>
        <v>0</v>
      </c>
      <c r="HER393" s="21">
        <f t="shared" si="87"/>
        <v>0</v>
      </c>
      <c r="HES393" s="21">
        <f t="shared" si="87"/>
        <v>0</v>
      </c>
      <c r="HET393" s="21">
        <f t="shared" si="87"/>
        <v>0</v>
      </c>
      <c r="HEU393" s="21">
        <f t="shared" si="87"/>
        <v>0</v>
      </c>
      <c r="HEV393" s="21">
        <f t="shared" si="87"/>
        <v>0</v>
      </c>
      <c r="HEW393" s="21">
        <f t="shared" si="87"/>
        <v>0</v>
      </c>
      <c r="HEX393" s="21">
        <f t="shared" si="87"/>
        <v>0</v>
      </c>
      <c r="HEY393" s="21">
        <f t="shared" si="87"/>
        <v>0</v>
      </c>
      <c r="HEZ393" s="21">
        <f t="shared" si="87"/>
        <v>0</v>
      </c>
      <c r="HFA393" s="21">
        <f t="shared" si="87"/>
        <v>0</v>
      </c>
      <c r="HFB393" s="21">
        <f t="shared" si="87"/>
        <v>0</v>
      </c>
      <c r="HFC393" s="21">
        <f t="shared" si="87"/>
        <v>0</v>
      </c>
      <c r="HFD393" s="21">
        <f t="shared" si="87"/>
        <v>0</v>
      </c>
      <c r="HFE393" s="21">
        <f t="shared" si="87"/>
        <v>0</v>
      </c>
      <c r="HFF393" s="21">
        <f t="shared" si="87"/>
        <v>0</v>
      </c>
      <c r="HFG393" s="21">
        <f t="shared" si="87"/>
        <v>0</v>
      </c>
      <c r="HFH393" s="21">
        <f t="shared" si="87"/>
        <v>0</v>
      </c>
      <c r="HFI393" s="21">
        <f t="shared" ref="HFI393:HHT393" si="88">SUM(HFI388:HFI392)</f>
        <v>0</v>
      </c>
      <c r="HFJ393" s="21">
        <f t="shared" si="88"/>
        <v>0</v>
      </c>
      <c r="HFK393" s="21">
        <f t="shared" si="88"/>
        <v>0</v>
      </c>
      <c r="HFL393" s="21">
        <f t="shared" si="88"/>
        <v>0</v>
      </c>
      <c r="HFM393" s="21">
        <f t="shared" si="88"/>
        <v>0</v>
      </c>
      <c r="HFN393" s="21">
        <f t="shared" si="88"/>
        <v>0</v>
      </c>
      <c r="HFO393" s="21">
        <f t="shared" si="88"/>
        <v>0</v>
      </c>
      <c r="HFP393" s="21">
        <f t="shared" si="88"/>
        <v>0</v>
      </c>
      <c r="HFQ393" s="21">
        <f t="shared" si="88"/>
        <v>0</v>
      </c>
      <c r="HFR393" s="21">
        <f t="shared" si="88"/>
        <v>0</v>
      </c>
      <c r="HFS393" s="21">
        <f t="shared" si="88"/>
        <v>0</v>
      </c>
      <c r="HFT393" s="21">
        <f t="shared" si="88"/>
        <v>0</v>
      </c>
      <c r="HFU393" s="21">
        <f t="shared" si="88"/>
        <v>0</v>
      </c>
      <c r="HFV393" s="21">
        <f t="shared" si="88"/>
        <v>0</v>
      </c>
      <c r="HFW393" s="21">
        <f t="shared" si="88"/>
        <v>0</v>
      </c>
      <c r="HFX393" s="21">
        <f t="shared" si="88"/>
        <v>0</v>
      </c>
      <c r="HFY393" s="21">
        <f t="shared" si="88"/>
        <v>0</v>
      </c>
      <c r="HFZ393" s="21">
        <f t="shared" si="88"/>
        <v>0</v>
      </c>
      <c r="HGA393" s="21">
        <f t="shared" si="88"/>
        <v>0</v>
      </c>
      <c r="HGB393" s="21">
        <f t="shared" si="88"/>
        <v>0</v>
      </c>
      <c r="HGC393" s="21">
        <f t="shared" si="88"/>
        <v>0</v>
      </c>
      <c r="HGD393" s="21">
        <f t="shared" si="88"/>
        <v>0</v>
      </c>
      <c r="HGE393" s="21">
        <f t="shared" si="88"/>
        <v>0</v>
      </c>
      <c r="HGF393" s="21">
        <f t="shared" si="88"/>
        <v>0</v>
      </c>
      <c r="HGG393" s="21">
        <f t="shared" si="88"/>
        <v>0</v>
      </c>
      <c r="HGH393" s="21">
        <f t="shared" si="88"/>
        <v>0</v>
      </c>
      <c r="HGI393" s="21">
        <f t="shared" si="88"/>
        <v>0</v>
      </c>
      <c r="HGJ393" s="21">
        <f t="shared" si="88"/>
        <v>0</v>
      </c>
      <c r="HGK393" s="21">
        <f t="shared" si="88"/>
        <v>0</v>
      </c>
      <c r="HGL393" s="21">
        <f t="shared" si="88"/>
        <v>0</v>
      </c>
      <c r="HGM393" s="21">
        <f t="shared" si="88"/>
        <v>0</v>
      </c>
      <c r="HGN393" s="21">
        <f t="shared" si="88"/>
        <v>0</v>
      </c>
      <c r="HGO393" s="21">
        <f t="shared" si="88"/>
        <v>0</v>
      </c>
      <c r="HGP393" s="21">
        <f t="shared" si="88"/>
        <v>0</v>
      </c>
      <c r="HGQ393" s="21">
        <f t="shared" si="88"/>
        <v>0</v>
      </c>
      <c r="HGR393" s="21">
        <f t="shared" si="88"/>
        <v>0</v>
      </c>
      <c r="HGS393" s="21">
        <f t="shared" si="88"/>
        <v>0</v>
      </c>
      <c r="HGT393" s="21">
        <f t="shared" si="88"/>
        <v>0</v>
      </c>
      <c r="HGU393" s="21">
        <f t="shared" si="88"/>
        <v>0</v>
      </c>
      <c r="HGV393" s="21">
        <f t="shared" si="88"/>
        <v>0</v>
      </c>
      <c r="HGW393" s="21">
        <f t="shared" si="88"/>
        <v>0</v>
      </c>
      <c r="HGX393" s="21">
        <f t="shared" si="88"/>
        <v>0</v>
      </c>
      <c r="HGY393" s="21">
        <f t="shared" si="88"/>
        <v>0</v>
      </c>
      <c r="HGZ393" s="21">
        <f t="shared" si="88"/>
        <v>0</v>
      </c>
      <c r="HHA393" s="21">
        <f t="shared" si="88"/>
        <v>0</v>
      </c>
      <c r="HHB393" s="21">
        <f t="shared" si="88"/>
        <v>0</v>
      </c>
      <c r="HHC393" s="21">
        <f t="shared" si="88"/>
        <v>0</v>
      </c>
      <c r="HHD393" s="21">
        <f t="shared" si="88"/>
        <v>0</v>
      </c>
      <c r="HHE393" s="21">
        <f t="shared" si="88"/>
        <v>0</v>
      </c>
      <c r="HHF393" s="21">
        <f t="shared" si="88"/>
        <v>0</v>
      </c>
      <c r="HHG393" s="21">
        <f t="shared" si="88"/>
        <v>0</v>
      </c>
      <c r="HHH393" s="21">
        <f t="shared" si="88"/>
        <v>0</v>
      </c>
      <c r="HHI393" s="21">
        <f t="shared" si="88"/>
        <v>0</v>
      </c>
      <c r="HHJ393" s="21">
        <f t="shared" si="88"/>
        <v>0</v>
      </c>
      <c r="HHK393" s="21">
        <f t="shared" si="88"/>
        <v>0</v>
      </c>
      <c r="HHL393" s="21">
        <f t="shared" si="88"/>
        <v>0</v>
      </c>
      <c r="HHM393" s="21">
        <f t="shared" si="88"/>
        <v>0</v>
      </c>
      <c r="HHN393" s="21">
        <f t="shared" si="88"/>
        <v>0</v>
      </c>
      <c r="HHO393" s="21">
        <f t="shared" si="88"/>
        <v>0</v>
      </c>
      <c r="HHP393" s="21">
        <f t="shared" si="88"/>
        <v>0</v>
      </c>
      <c r="HHQ393" s="21">
        <f t="shared" si="88"/>
        <v>0</v>
      </c>
      <c r="HHR393" s="21">
        <f t="shared" si="88"/>
        <v>0</v>
      </c>
      <c r="HHS393" s="21">
        <f t="shared" si="88"/>
        <v>0</v>
      </c>
      <c r="HHT393" s="21">
        <f t="shared" si="88"/>
        <v>0</v>
      </c>
      <c r="HHU393" s="21">
        <f t="shared" ref="HHU393:HKF393" si="89">SUM(HHU388:HHU392)</f>
        <v>0</v>
      </c>
      <c r="HHV393" s="21">
        <f t="shared" si="89"/>
        <v>0</v>
      </c>
      <c r="HHW393" s="21">
        <f t="shared" si="89"/>
        <v>0</v>
      </c>
      <c r="HHX393" s="21">
        <f t="shared" si="89"/>
        <v>0</v>
      </c>
      <c r="HHY393" s="21">
        <f t="shared" si="89"/>
        <v>0</v>
      </c>
      <c r="HHZ393" s="21">
        <f t="shared" si="89"/>
        <v>0</v>
      </c>
      <c r="HIA393" s="21">
        <f t="shared" si="89"/>
        <v>0</v>
      </c>
      <c r="HIB393" s="21">
        <f t="shared" si="89"/>
        <v>0</v>
      </c>
      <c r="HIC393" s="21">
        <f t="shared" si="89"/>
        <v>0</v>
      </c>
      <c r="HID393" s="21">
        <f t="shared" si="89"/>
        <v>0</v>
      </c>
      <c r="HIE393" s="21">
        <f t="shared" si="89"/>
        <v>0</v>
      </c>
      <c r="HIF393" s="21">
        <f t="shared" si="89"/>
        <v>0</v>
      </c>
      <c r="HIG393" s="21">
        <f t="shared" si="89"/>
        <v>0</v>
      </c>
      <c r="HIH393" s="21">
        <f t="shared" si="89"/>
        <v>0</v>
      </c>
      <c r="HII393" s="21">
        <f t="shared" si="89"/>
        <v>0</v>
      </c>
      <c r="HIJ393" s="21">
        <f t="shared" si="89"/>
        <v>0</v>
      </c>
      <c r="HIK393" s="21">
        <f t="shared" si="89"/>
        <v>0</v>
      </c>
      <c r="HIL393" s="21">
        <f t="shared" si="89"/>
        <v>0</v>
      </c>
      <c r="HIM393" s="21">
        <f t="shared" si="89"/>
        <v>0</v>
      </c>
      <c r="HIN393" s="21">
        <f t="shared" si="89"/>
        <v>0</v>
      </c>
      <c r="HIO393" s="21">
        <f t="shared" si="89"/>
        <v>0</v>
      </c>
      <c r="HIP393" s="21">
        <f t="shared" si="89"/>
        <v>0</v>
      </c>
      <c r="HIQ393" s="21">
        <f t="shared" si="89"/>
        <v>0</v>
      </c>
      <c r="HIR393" s="21">
        <f t="shared" si="89"/>
        <v>0</v>
      </c>
      <c r="HIS393" s="21">
        <f t="shared" si="89"/>
        <v>0</v>
      </c>
      <c r="HIT393" s="21">
        <f t="shared" si="89"/>
        <v>0</v>
      </c>
      <c r="HIU393" s="21">
        <f t="shared" si="89"/>
        <v>0</v>
      </c>
      <c r="HIV393" s="21">
        <f t="shared" si="89"/>
        <v>0</v>
      </c>
      <c r="HIW393" s="21">
        <f t="shared" si="89"/>
        <v>0</v>
      </c>
      <c r="HIX393" s="21">
        <f t="shared" si="89"/>
        <v>0</v>
      </c>
      <c r="HIY393" s="21">
        <f t="shared" si="89"/>
        <v>0</v>
      </c>
      <c r="HIZ393" s="21">
        <f t="shared" si="89"/>
        <v>0</v>
      </c>
      <c r="HJA393" s="21">
        <f t="shared" si="89"/>
        <v>0</v>
      </c>
      <c r="HJB393" s="21">
        <f t="shared" si="89"/>
        <v>0</v>
      </c>
      <c r="HJC393" s="21">
        <f t="shared" si="89"/>
        <v>0</v>
      </c>
      <c r="HJD393" s="21">
        <f t="shared" si="89"/>
        <v>0</v>
      </c>
      <c r="HJE393" s="21">
        <f t="shared" si="89"/>
        <v>0</v>
      </c>
      <c r="HJF393" s="21">
        <f t="shared" si="89"/>
        <v>0</v>
      </c>
      <c r="HJG393" s="21">
        <f t="shared" si="89"/>
        <v>0</v>
      </c>
      <c r="HJH393" s="21">
        <f t="shared" si="89"/>
        <v>0</v>
      </c>
      <c r="HJI393" s="21">
        <f t="shared" si="89"/>
        <v>0</v>
      </c>
      <c r="HJJ393" s="21">
        <f t="shared" si="89"/>
        <v>0</v>
      </c>
      <c r="HJK393" s="21">
        <f t="shared" si="89"/>
        <v>0</v>
      </c>
      <c r="HJL393" s="21">
        <f t="shared" si="89"/>
        <v>0</v>
      </c>
      <c r="HJM393" s="21">
        <f t="shared" si="89"/>
        <v>0</v>
      </c>
      <c r="HJN393" s="21">
        <f t="shared" si="89"/>
        <v>0</v>
      </c>
      <c r="HJO393" s="21">
        <f t="shared" si="89"/>
        <v>0</v>
      </c>
      <c r="HJP393" s="21">
        <f t="shared" si="89"/>
        <v>0</v>
      </c>
      <c r="HJQ393" s="21">
        <f t="shared" si="89"/>
        <v>0</v>
      </c>
      <c r="HJR393" s="21">
        <f t="shared" si="89"/>
        <v>0</v>
      </c>
      <c r="HJS393" s="21">
        <f t="shared" si="89"/>
        <v>0</v>
      </c>
      <c r="HJT393" s="21">
        <f t="shared" si="89"/>
        <v>0</v>
      </c>
      <c r="HJU393" s="21">
        <f t="shared" si="89"/>
        <v>0</v>
      </c>
      <c r="HJV393" s="21">
        <f t="shared" si="89"/>
        <v>0</v>
      </c>
      <c r="HJW393" s="21">
        <f t="shared" si="89"/>
        <v>0</v>
      </c>
      <c r="HJX393" s="21">
        <f t="shared" si="89"/>
        <v>0</v>
      </c>
      <c r="HJY393" s="21">
        <f t="shared" si="89"/>
        <v>0</v>
      </c>
      <c r="HJZ393" s="21">
        <f t="shared" si="89"/>
        <v>0</v>
      </c>
      <c r="HKA393" s="21">
        <f t="shared" si="89"/>
        <v>0</v>
      </c>
      <c r="HKB393" s="21">
        <f t="shared" si="89"/>
        <v>0</v>
      </c>
      <c r="HKC393" s="21">
        <f t="shared" si="89"/>
        <v>0</v>
      </c>
      <c r="HKD393" s="21">
        <f t="shared" si="89"/>
        <v>0</v>
      </c>
      <c r="HKE393" s="21">
        <f t="shared" si="89"/>
        <v>0</v>
      </c>
      <c r="HKF393" s="21">
        <f t="shared" si="89"/>
        <v>0</v>
      </c>
      <c r="HKG393" s="21">
        <f t="shared" ref="HKG393:HMR393" si="90">SUM(HKG388:HKG392)</f>
        <v>0</v>
      </c>
      <c r="HKH393" s="21">
        <f t="shared" si="90"/>
        <v>0</v>
      </c>
      <c r="HKI393" s="21">
        <f t="shared" si="90"/>
        <v>0</v>
      </c>
      <c r="HKJ393" s="21">
        <f t="shared" si="90"/>
        <v>0</v>
      </c>
      <c r="HKK393" s="21">
        <f t="shared" si="90"/>
        <v>0</v>
      </c>
      <c r="HKL393" s="21">
        <f t="shared" si="90"/>
        <v>0</v>
      </c>
      <c r="HKM393" s="21">
        <f t="shared" si="90"/>
        <v>0</v>
      </c>
      <c r="HKN393" s="21">
        <f t="shared" si="90"/>
        <v>0</v>
      </c>
      <c r="HKO393" s="21">
        <f t="shared" si="90"/>
        <v>0</v>
      </c>
      <c r="HKP393" s="21">
        <f t="shared" si="90"/>
        <v>0</v>
      </c>
      <c r="HKQ393" s="21">
        <f t="shared" si="90"/>
        <v>0</v>
      </c>
      <c r="HKR393" s="21">
        <f t="shared" si="90"/>
        <v>0</v>
      </c>
      <c r="HKS393" s="21">
        <f t="shared" si="90"/>
        <v>0</v>
      </c>
      <c r="HKT393" s="21">
        <f t="shared" si="90"/>
        <v>0</v>
      </c>
      <c r="HKU393" s="21">
        <f t="shared" si="90"/>
        <v>0</v>
      </c>
      <c r="HKV393" s="21">
        <f t="shared" si="90"/>
        <v>0</v>
      </c>
      <c r="HKW393" s="21">
        <f t="shared" si="90"/>
        <v>0</v>
      </c>
      <c r="HKX393" s="21">
        <f t="shared" si="90"/>
        <v>0</v>
      </c>
      <c r="HKY393" s="21">
        <f t="shared" si="90"/>
        <v>0</v>
      </c>
      <c r="HKZ393" s="21">
        <f t="shared" si="90"/>
        <v>0</v>
      </c>
      <c r="HLA393" s="21">
        <f t="shared" si="90"/>
        <v>0</v>
      </c>
      <c r="HLB393" s="21">
        <f t="shared" si="90"/>
        <v>0</v>
      </c>
      <c r="HLC393" s="21">
        <f t="shared" si="90"/>
        <v>0</v>
      </c>
      <c r="HLD393" s="21">
        <f t="shared" si="90"/>
        <v>0</v>
      </c>
      <c r="HLE393" s="21">
        <f t="shared" si="90"/>
        <v>0</v>
      </c>
      <c r="HLF393" s="21">
        <f t="shared" si="90"/>
        <v>0</v>
      </c>
      <c r="HLG393" s="21">
        <f t="shared" si="90"/>
        <v>0</v>
      </c>
      <c r="HLH393" s="21">
        <f t="shared" si="90"/>
        <v>0</v>
      </c>
      <c r="HLI393" s="21">
        <f t="shared" si="90"/>
        <v>0</v>
      </c>
      <c r="HLJ393" s="21">
        <f t="shared" si="90"/>
        <v>0</v>
      </c>
      <c r="HLK393" s="21">
        <f t="shared" si="90"/>
        <v>0</v>
      </c>
      <c r="HLL393" s="21">
        <f t="shared" si="90"/>
        <v>0</v>
      </c>
      <c r="HLM393" s="21">
        <f t="shared" si="90"/>
        <v>0</v>
      </c>
      <c r="HLN393" s="21">
        <f t="shared" si="90"/>
        <v>0</v>
      </c>
      <c r="HLO393" s="21">
        <f t="shared" si="90"/>
        <v>0</v>
      </c>
      <c r="HLP393" s="21">
        <f t="shared" si="90"/>
        <v>0</v>
      </c>
      <c r="HLQ393" s="21">
        <f t="shared" si="90"/>
        <v>0</v>
      </c>
      <c r="HLR393" s="21">
        <f t="shared" si="90"/>
        <v>0</v>
      </c>
      <c r="HLS393" s="21">
        <f t="shared" si="90"/>
        <v>0</v>
      </c>
      <c r="HLT393" s="21">
        <f t="shared" si="90"/>
        <v>0</v>
      </c>
      <c r="HLU393" s="21">
        <f t="shared" si="90"/>
        <v>0</v>
      </c>
      <c r="HLV393" s="21">
        <f t="shared" si="90"/>
        <v>0</v>
      </c>
      <c r="HLW393" s="21">
        <f t="shared" si="90"/>
        <v>0</v>
      </c>
      <c r="HLX393" s="21">
        <f t="shared" si="90"/>
        <v>0</v>
      </c>
      <c r="HLY393" s="21">
        <f t="shared" si="90"/>
        <v>0</v>
      </c>
      <c r="HLZ393" s="21">
        <f t="shared" si="90"/>
        <v>0</v>
      </c>
      <c r="HMA393" s="21">
        <f t="shared" si="90"/>
        <v>0</v>
      </c>
      <c r="HMB393" s="21">
        <f t="shared" si="90"/>
        <v>0</v>
      </c>
      <c r="HMC393" s="21">
        <f t="shared" si="90"/>
        <v>0</v>
      </c>
      <c r="HMD393" s="21">
        <f t="shared" si="90"/>
        <v>0</v>
      </c>
      <c r="HME393" s="21">
        <f t="shared" si="90"/>
        <v>0</v>
      </c>
      <c r="HMF393" s="21">
        <f t="shared" si="90"/>
        <v>0</v>
      </c>
      <c r="HMG393" s="21">
        <f t="shared" si="90"/>
        <v>0</v>
      </c>
      <c r="HMH393" s="21">
        <f t="shared" si="90"/>
        <v>0</v>
      </c>
      <c r="HMI393" s="21">
        <f t="shared" si="90"/>
        <v>0</v>
      </c>
      <c r="HMJ393" s="21">
        <f t="shared" si="90"/>
        <v>0</v>
      </c>
      <c r="HMK393" s="21">
        <f t="shared" si="90"/>
        <v>0</v>
      </c>
      <c r="HML393" s="21">
        <f t="shared" si="90"/>
        <v>0</v>
      </c>
      <c r="HMM393" s="21">
        <f t="shared" si="90"/>
        <v>0</v>
      </c>
      <c r="HMN393" s="21">
        <f t="shared" si="90"/>
        <v>0</v>
      </c>
      <c r="HMO393" s="21">
        <f t="shared" si="90"/>
        <v>0</v>
      </c>
      <c r="HMP393" s="21">
        <f t="shared" si="90"/>
        <v>0</v>
      </c>
      <c r="HMQ393" s="21">
        <f t="shared" si="90"/>
        <v>0</v>
      </c>
      <c r="HMR393" s="21">
        <f t="shared" si="90"/>
        <v>0</v>
      </c>
      <c r="HMS393" s="21">
        <f t="shared" ref="HMS393:HPD393" si="91">SUM(HMS388:HMS392)</f>
        <v>0</v>
      </c>
      <c r="HMT393" s="21">
        <f t="shared" si="91"/>
        <v>0</v>
      </c>
      <c r="HMU393" s="21">
        <f t="shared" si="91"/>
        <v>0</v>
      </c>
      <c r="HMV393" s="21">
        <f t="shared" si="91"/>
        <v>0</v>
      </c>
      <c r="HMW393" s="21">
        <f t="shared" si="91"/>
        <v>0</v>
      </c>
      <c r="HMX393" s="21">
        <f t="shared" si="91"/>
        <v>0</v>
      </c>
      <c r="HMY393" s="21">
        <f t="shared" si="91"/>
        <v>0</v>
      </c>
      <c r="HMZ393" s="21">
        <f t="shared" si="91"/>
        <v>0</v>
      </c>
      <c r="HNA393" s="21">
        <f t="shared" si="91"/>
        <v>0</v>
      </c>
      <c r="HNB393" s="21">
        <f t="shared" si="91"/>
        <v>0</v>
      </c>
      <c r="HNC393" s="21">
        <f t="shared" si="91"/>
        <v>0</v>
      </c>
      <c r="HND393" s="21">
        <f t="shared" si="91"/>
        <v>0</v>
      </c>
      <c r="HNE393" s="21">
        <f t="shared" si="91"/>
        <v>0</v>
      </c>
      <c r="HNF393" s="21">
        <f t="shared" si="91"/>
        <v>0</v>
      </c>
      <c r="HNG393" s="21">
        <f t="shared" si="91"/>
        <v>0</v>
      </c>
      <c r="HNH393" s="21">
        <f t="shared" si="91"/>
        <v>0</v>
      </c>
      <c r="HNI393" s="21">
        <f t="shared" si="91"/>
        <v>0</v>
      </c>
      <c r="HNJ393" s="21">
        <f t="shared" si="91"/>
        <v>0</v>
      </c>
      <c r="HNK393" s="21">
        <f t="shared" si="91"/>
        <v>0</v>
      </c>
      <c r="HNL393" s="21">
        <f t="shared" si="91"/>
        <v>0</v>
      </c>
      <c r="HNM393" s="21">
        <f t="shared" si="91"/>
        <v>0</v>
      </c>
      <c r="HNN393" s="21">
        <f t="shared" si="91"/>
        <v>0</v>
      </c>
      <c r="HNO393" s="21">
        <f t="shared" si="91"/>
        <v>0</v>
      </c>
      <c r="HNP393" s="21">
        <f t="shared" si="91"/>
        <v>0</v>
      </c>
      <c r="HNQ393" s="21">
        <f t="shared" si="91"/>
        <v>0</v>
      </c>
      <c r="HNR393" s="21">
        <f t="shared" si="91"/>
        <v>0</v>
      </c>
      <c r="HNS393" s="21">
        <f t="shared" si="91"/>
        <v>0</v>
      </c>
      <c r="HNT393" s="21">
        <f t="shared" si="91"/>
        <v>0</v>
      </c>
      <c r="HNU393" s="21">
        <f t="shared" si="91"/>
        <v>0</v>
      </c>
      <c r="HNV393" s="21">
        <f t="shared" si="91"/>
        <v>0</v>
      </c>
      <c r="HNW393" s="21">
        <f t="shared" si="91"/>
        <v>0</v>
      </c>
      <c r="HNX393" s="21">
        <f t="shared" si="91"/>
        <v>0</v>
      </c>
      <c r="HNY393" s="21">
        <f t="shared" si="91"/>
        <v>0</v>
      </c>
      <c r="HNZ393" s="21">
        <f t="shared" si="91"/>
        <v>0</v>
      </c>
      <c r="HOA393" s="21">
        <f t="shared" si="91"/>
        <v>0</v>
      </c>
      <c r="HOB393" s="21">
        <f t="shared" si="91"/>
        <v>0</v>
      </c>
      <c r="HOC393" s="21">
        <f t="shared" si="91"/>
        <v>0</v>
      </c>
      <c r="HOD393" s="21">
        <f t="shared" si="91"/>
        <v>0</v>
      </c>
      <c r="HOE393" s="21">
        <f t="shared" si="91"/>
        <v>0</v>
      </c>
      <c r="HOF393" s="21">
        <f t="shared" si="91"/>
        <v>0</v>
      </c>
      <c r="HOG393" s="21">
        <f t="shared" si="91"/>
        <v>0</v>
      </c>
      <c r="HOH393" s="21">
        <f t="shared" si="91"/>
        <v>0</v>
      </c>
      <c r="HOI393" s="21">
        <f t="shared" si="91"/>
        <v>0</v>
      </c>
      <c r="HOJ393" s="21">
        <f t="shared" si="91"/>
        <v>0</v>
      </c>
      <c r="HOK393" s="21">
        <f t="shared" si="91"/>
        <v>0</v>
      </c>
      <c r="HOL393" s="21">
        <f t="shared" si="91"/>
        <v>0</v>
      </c>
      <c r="HOM393" s="21">
        <f t="shared" si="91"/>
        <v>0</v>
      </c>
      <c r="HON393" s="21">
        <f t="shared" si="91"/>
        <v>0</v>
      </c>
      <c r="HOO393" s="21">
        <f t="shared" si="91"/>
        <v>0</v>
      </c>
      <c r="HOP393" s="21">
        <f t="shared" si="91"/>
        <v>0</v>
      </c>
      <c r="HOQ393" s="21">
        <f t="shared" si="91"/>
        <v>0</v>
      </c>
      <c r="HOR393" s="21">
        <f t="shared" si="91"/>
        <v>0</v>
      </c>
      <c r="HOS393" s="21">
        <f t="shared" si="91"/>
        <v>0</v>
      </c>
      <c r="HOT393" s="21">
        <f t="shared" si="91"/>
        <v>0</v>
      </c>
      <c r="HOU393" s="21">
        <f t="shared" si="91"/>
        <v>0</v>
      </c>
      <c r="HOV393" s="21">
        <f t="shared" si="91"/>
        <v>0</v>
      </c>
      <c r="HOW393" s="21">
        <f t="shared" si="91"/>
        <v>0</v>
      </c>
      <c r="HOX393" s="21">
        <f t="shared" si="91"/>
        <v>0</v>
      </c>
      <c r="HOY393" s="21">
        <f t="shared" si="91"/>
        <v>0</v>
      </c>
      <c r="HOZ393" s="21">
        <f t="shared" si="91"/>
        <v>0</v>
      </c>
      <c r="HPA393" s="21">
        <f t="shared" si="91"/>
        <v>0</v>
      </c>
      <c r="HPB393" s="21">
        <f t="shared" si="91"/>
        <v>0</v>
      </c>
      <c r="HPC393" s="21">
        <f t="shared" si="91"/>
        <v>0</v>
      </c>
      <c r="HPD393" s="21">
        <f t="shared" si="91"/>
        <v>0</v>
      </c>
      <c r="HPE393" s="21">
        <f t="shared" ref="HPE393:HRP393" si="92">SUM(HPE388:HPE392)</f>
        <v>0</v>
      </c>
      <c r="HPF393" s="21">
        <f t="shared" si="92"/>
        <v>0</v>
      </c>
      <c r="HPG393" s="21">
        <f t="shared" si="92"/>
        <v>0</v>
      </c>
      <c r="HPH393" s="21">
        <f t="shared" si="92"/>
        <v>0</v>
      </c>
      <c r="HPI393" s="21">
        <f t="shared" si="92"/>
        <v>0</v>
      </c>
      <c r="HPJ393" s="21">
        <f t="shared" si="92"/>
        <v>0</v>
      </c>
      <c r="HPK393" s="21">
        <f t="shared" si="92"/>
        <v>0</v>
      </c>
      <c r="HPL393" s="21">
        <f t="shared" si="92"/>
        <v>0</v>
      </c>
      <c r="HPM393" s="21">
        <f t="shared" si="92"/>
        <v>0</v>
      </c>
      <c r="HPN393" s="21">
        <f t="shared" si="92"/>
        <v>0</v>
      </c>
      <c r="HPO393" s="21">
        <f t="shared" si="92"/>
        <v>0</v>
      </c>
      <c r="HPP393" s="21">
        <f t="shared" si="92"/>
        <v>0</v>
      </c>
      <c r="HPQ393" s="21">
        <f t="shared" si="92"/>
        <v>0</v>
      </c>
      <c r="HPR393" s="21">
        <f t="shared" si="92"/>
        <v>0</v>
      </c>
      <c r="HPS393" s="21">
        <f t="shared" si="92"/>
        <v>0</v>
      </c>
      <c r="HPT393" s="21">
        <f t="shared" si="92"/>
        <v>0</v>
      </c>
      <c r="HPU393" s="21">
        <f t="shared" si="92"/>
        <v>0</v>
      </c>
      <c r="HPV393" s="21">
        <f t="shared" si="92"/>
        <v>0</v>
      </c>
      <c r="HPW393" s="21">
        <f t="shared" si="92"/>
        <v>0</v>
      </c>
      <c r="HPX393" s="21">
        <f t="shared" si="92"/>
        <v>0</v>
      </c>
      <c r="HPY393" s="21">
        <f t="shared" si="92"/>
        <v>0</v>
      </c>
      <c r="HPZ393" s="21">
        <f t="shared" si="92"/>
        <v>0</v>
      </c>
      <c r="HQA393" s="21">
        <f t="shared" si="92"/>
        <v>0</v>
      </c>
      <c r="HQB393" s="21">
        <f t="shared" si="92"/>
        <v>0</v>
      </c>
      <c r="HQC393" s="21">
        <f t="shared" si="92"/>
        <v>0</v>
      </c>
      <c r="HQD393" s="21">
        <f t="shared" si="92"/>
        <v>0</v>
      </c>
      <c r="HQE393" s="21">
        <f t="shared" si="92"/>
        <v>0</v>
      </c>
      <c r="HQF393" s="21">
        <f t="shared" si="92"/>
        <v>0</v>
      </c>
      <c r="HQG393" s="21">
        <f t="shared" si="92"/>
        <v>0</v>
      </c>
      <c r="HQH393" s="21">
        <f t="shared" si="92"/>
        <v>0</v>
      </c>
      <c r="HQI393" s="21">
        <f t="shared" si="92"/>
        <v>0</v>
      </c>
      <c r="HQJ393" s="21">
        <f t="shared" si="92"/>
        <v>0</v>
      </c>
      <c r="HQK393" s="21">
        <f t="shared" si="92"/>
        <v>0</v>
      </c>
      <c r="HQL393" s="21">
        <f t="shared" si="92"/>
        <v>0</v>
      </c>
      <c r="HQM393" s="21">
        <f t="shared" si="92"/>
        <v>0</v>
      </c>
      <c r="HQN393" s="21">
        <f t="shared" si="92"/>
        <v>0</v>
      </c>
      <c r="HQO393" s="21">
        <f t="shared" si="92"/>
        <v>0</v>
      </c>
      <c r="HQP393" s="21">
        <f t="shared" si="92"/>
        <v>0</v>
      </c>
      <c r="HQQ393" s="21">
        <f t="shared" si="92"/>
        <v>0</v>
      </c>
      <c r="HQR393" s="21">
        <f t="shared" si="92"/>
        <v>0</v>
      </c>
      <c r="HQS393" s="21">
        <f t="shared" si="92"/>
        <v>0</v>
      </c>
      <c r="HQT393" s="21">
        <f t="shared" si="92"/>
        <v>0</v>
      </c>
      <c r="HQU393" s="21">
        <f t="shared" si="92"/>
        <v>0</v>
      </c>
      <c r="HQV393" s="21">
        <f t="shared" si="92"/>
        <v>0</v>
      </c>
      <c r="HQW393" s="21">
        <f t="shared" si="92"/>
        <v>0</v>
      </c>
      <c r="HQX393" s="21">
        <f t="shared" si="92"/>
        <v>0</v>
      </c>
      <c r="HQY393" s="21">
        <f t="shared" si="92"/>
        <v>0</v>
      </c>
      <c r="HQZ393" s="21">
        <f t="shared" si="92"/>
        <v>0</v>
      </c>
      <c r="HRA393" s="21">
        <f t="shared" si="92"/>
        <v>0</v>
      </c>
      <c r="HRB393" s="21">
        <f t="shared" si="92"/>
        <v>0</v>
      </c>
      <c r="HRC393" s="21">
        <f t="shared" si="92"/>
        <v>0</v>
      </c>
      <c r="HRD393" s="21">
        <f t="shared" si="92"/>
        <v>0</v>
      </c>
      <c r="HRE393" s="21">
        <f t="shared" si="92"/>
        <v>0</v>
      </c>
      <c r="HRF393" s="21">
        <f t="shared" si="92"/>
        <v>0</v>
      </c>
      <c r="HRG393" s="21">
        <f t="shared" si="92"/>
        <v>0</v>
      </c>
      <c r="HRH393" s="21">
        <f t="shared" si="92"/>
        <v>0</v>
      </c>
      <c r="HRI393" s="21">
        <f t="shared" si="92"/>
        <v>0</v>
      </c>
      <c r="HRJ393" s="21">
        <f t="shared" si="92"/>
        <v>0</v>
      </c>
      <c r="HRK393" s="21">
        <f t="shared" si="92"/>
        <v>0</v>
      </c>
      <c r="HRL393" s="21">
        <f t="shared" si="92"/>
        <v>0</v>
      </c>
      <c r="HRM393" s="21">
        <f t="shared" si="92"/>
        <v>0</v>
      </c>
      <c r="HRN393" s="21">
        <f t="shared" si="92"/>
        <v>0</v>
      </c>
      <c r="HRO393" s="21">
        <f t="shared" si="92"/>
        <v>0</v>
      </c>
      <c r="HRP393" s="21">
        <f t="shared" si="92"/>
        <v>0</v>
      </c>
      <c r="HRQ393" s="21">
        <f t="shared" ref="HRQ393:HUB393" si="93">SUM(HRQ388:HRQ392)</f>
        <v>0</v>
      </c>
      <c r="HRR393" s="21">
        <f t="shared" si="93"/>
        <v>0</v>
      </c>
      <c r="HRS393" s="21">
        <f t="shared" si="93"/>
        <v>0</v>
      </c>
      <c r="HRT393" s="21">
        <f t="shared" si="93"/>
        <v>0</v>
      </c>
      <c r="HRU393" s="21">
        <f t="shared" si="93"/>
        <v>0</v>
      </c>
      <c r="HRV393" s="21">
        <f t="shared" si="93"/>
        <v>0</v>
      </c>
      <c r="HRW393" s="21">
        <f t="shared" si="93"/>
        <v>0</v>
      </c>
      <c r="HRX393" s="21">
        <f t="shared" si="93"/>
        <v>0</v>
      </c>
      <c r="HRY393" s="21">
        <f t="shared" si="93"/>
        <v>0</v>
      </c>
      <c r="HRZ393" s="21">
        <f t="shared" si="93"/>
        <v>0</v>
      </c>
      <c r="HSA393" s="21">
        <f t="shared" si="93"/>
        <v>0</v>
      </c>
      <c r="HSB393" s="21">
        <f t="shared" si="93"/>
        <v>0</v>
      </c>
      <c r="HSC393" s="21">
        <f t="shared" si="93"/>
        <v>0</v>
      </c>
      <c r="HSD393" s="21">
        <f t="shared" si="93"/>
        <v>0</v>
      </c>
      <c r="HSE393" s="21">
        <f t="shared" si="93"/>
        <v>0</v>
      </c>
      <c r="HSF393" s="21">
        <f t="shared" si="93"/>
        <v>0</v>
      </c>
      <c r="HSG393" s="21">
        <f t="shared" si="93"/>
        <v>0</v>
      </c>
      <c r="HSH393" s="21">
        <f t="shared" si="93"/>
        <v>0</v>
      </c>
      <c r="HSI393" s="21">
        <f t="shared" si="93"/>
        <v>0</v>
      </c>
      <c r="HSJ393" s="21">
        <f t="shared" si="93"/>
        <v>0</v>
      </c>
      <c r="HSK393" s="21">
        <f t="shared" si="93"/>
        <v>0</v>
      </c>
      <c r="HSL393" s="21">
        <f t="shared" si="93"/>
        <v>0</v>
      </c>
      <c r="HSM393" s="21">
        <f t="shared" si="93"/>
        <v>0</v>
      </c>
      <c r="HSN393" s="21">
        <f t="shared" si="93"/>
        <v>0</v>
      </c>
      <c r="HSO393" s="21">
        <f t="shared" si="93"/>
        <v>0</v>
      </c>
      <c r="HSP393" s="21">
        <f t="shared" si="93"/>
        <v>0</v>
      </c>
      <c r="HSQ393" s="21">
        <f t="shared" si="93"/>
        <v>0</v>
      </c>
      <c r="HSR393" s="21">
        <f t="shared" si="93"/>
        <v>0</v>
      </c>
      <c r="HSS393" s="21">
        <f t="shared" si="93"/>
        <v>0</v>
      </c>
      <c r="HST393" s="21">
        <f t="shared" si="93"/>
        <v>0</v>
      </c>
      <c r="HSU393" s="21">
        <f t="shared" si="93"/>
        <v>0</v>
      </c>
      <c r="HSV393" s="21">
        <f t="shared" si="93"/>
        <v>0</v>
      </c>
      <c r="HSW393" s="21">
        <f t="shared" si="93"/>
        <v>0</v>
      </c>
      <c r="HSX393" s="21">
        <f t="shared" si="93"/>
        <v>0</v>
      </c>
      <c r="HSY393" s="21">
        <f t="shared" si="93"/>
        <v>0</v>
      </c>
      <c r="HSZ393" s="21">
        <f t="shared" si="93"/>
        <v>0</v>
      </c>
      <c r="HTA393" s="21">
        <f t="shared" si="93"/>
        <v>0</v>
      </c>
      <c r="HTB393" s="21">
        <f t="shared" si="93"/>
        <v>0</v>
      </c>
      <c r="HTC393" s="21">
        <f t="shared" si="93"/>
        <v>0</v>
      </c>
      <c r="HTD393" s="21">
        <f t="shared" si="93"/>
        <v>0</v>
      </c>
      <c r="HTE393" s="21">
        <f t="shared" si="93"/>
        <v>0</v>
      </c>
      <c r="HTF393" s="21">
        <f t="shared" si="93"/>
        <v>0</v>
      </c>
      <c r="HTG393" s="21">
        <f t="shared" si="93"/>
        <v>0</v>
      </c>
      <c r="HTH393" s="21">
        <f t="shared" si="93"/>
        <v>0</v>
      </c>
      <c r="HTI393" s="21">
        <f t="shared" si="93"/>
        <v>0</v>
      </c>
      <c r="HTJ393" s="21">
        <f t="shared" si="93"/>
        <v>0</v>
      </c>
      <c r="HTK393" s="21">
        <f t="shared" si="93"/>
        <v>0</v>
      </c>
      <c r="HTL393" s="21">
        <f t="shared" si="93"/>
        <v>0</v>
      </c>
      <c r="HTM393" s="21">
        <f t="shared" si="93"/>
        <v>0</v>
      </c>
      <c r="HTN393" s="21">
        <f t="shared" si="93"/>
        <v>0</v>
      </c>
      <c r="HTO393" s="21">
        <f t="shared" si="93"/>
        <v>0</v>
      </c>
      <c r="HTP393" s="21">
        <f t="shared" si="93"/>
        <v>0</v>
      </c>
      <c r="HTQ393" s="21">
        <f t="shared" si="93"/>
        <v>0</v>
      </c>
      <c r="HTR393" s="21">
        <f t="shared" si="93"/>
        <v>0</v>
      </c>
      <c r="HTS393" s="21">
        <f t="shared" si="93"/>
        <v>0</v>
      </c>
      <c r="HTT393" s="21">
        <f t="shared" si="93"/>
        <v>0</v>
      </c>
      <c r="HTU393" s="21">
        <f t="shared" si="93"/>
        <v>0</v>
      </c>
      <c r="HTV393" s="21">
        <f t="shared" si="93"/>
        <v>0</v>
      </c>
      <c r="HTW393" s="21">
        <f t="shared" si="93"/>
        <v>0</v>
      </c>
      <c r="HTX393" s="21">
        <f t="shared" si="93"/>
        <v>0</v>
      </c>
      <c r="HTY393" s="21">
        <f t="shared" si="93"/>
        <v>0</v>
      </c>
      <c r="HTZ393" s="21">
        <f t="shared" si="93"/>
        <v>0</v>
      </c>
      <c r="HUA393" s="21">
        <f t="shared" si="93"/>
        <v>0</v>
      </c>
      <c r="HUB393" s="21">
        <f t="shared" si="93"/>
        <v>0</v>
      </c>
      <c r="HUC393" s="21">
        <f t="shared" ref="HUC393:HWN393" si="94">SUM(HUC388:HUC392)</f>
        <v>0</v>
      </c>
      <c r="HUD393" s="21">
        <f t="shared" si="94"/>
        <v>0</v>
      </c>
      <c r="HUE393" s="21">
        <f t="shared" si="94"/>
        <v>0</v>
      </c>
      <c r="HUF393" s="21">
        <f t="shared" si="94"/>
        <v>0</v>
      </c>
      <c r="HUG393" s="21">
        <f t="shared" si="94"/>
        <v>0</v>
      </c>
      <c r="HUH393" s="21">
        <f t="shared" si="94"/>
        <v>0</v>
      </c>
      <c r="HUI393" s="21">
        <f t="shared" si="94"/>
        <v>0</v>
      </c>
      <c r="HUJ393" s="21">
        <f t="shared" si="94"/>
        <v>0</v>
      </c>
      <c r="HUK393" s="21">
        <f t="shared" si="94"/>
        <v>0</v>
      </c>
      <c r="HUL393" s="21">
        <f t="shared" si="94"/>
        <v>0</v>
      </c>
      <c r="HUM393" s="21">
        <f t="shared" si="94"/>
        <v>0</v>
      </c>
      <c r="HUN393" s="21">
        <f t="shared" si="94"/>
        <v>0</v>
      </c>
      <c r="HUO393" s="21">
        <f t="shared" si="94"/>
        <v>0</v>
      </c>
      <c r="HUP393" s="21">
        <f t="shared" si="94"/>
        <v>0</v>
      </c>
      <c r="HUQ393" s="21">
        <f t="shared" si="94"/>
        <v>0</v>
      </c>
      <c r="HUR393" s="21">
        <f t="shared" si="94"/>
        <v>0</v>
      </c>
      <c r="HUS393" s="21">
        <f t="shared" si="94"/>
        <v>0</v>
      </c>
      <c r="HUT393" s="21">
        <f t="shared" si="94"/>
        <v>0</v>
      </c>
      <c r="HUU393" s="21">
        <f t="shared" si="94"/>
        <v>0</v>
      </c>
      <c r="HUV393" s="21">
        <f t="shared" si="94"/>
        <v>0</v>
      </c>
      <c r="HUW393" s="21">
        <f t="shared" si="94"/>
        <v>0</v>
      </c>
      <c r="HUX393" s="21">
        <f t="shared" si="94"/>
        <v>0</v>
      </c>
      <c r="HUY393" s="21">
        <f t="shared" si="94"/>
        <v>0</v>
      </c>
      <c r="HUZ393" s="21">
        <f t="shared" si="94"/>
        <v>0</v>
      </c>
      <c r="HVA393" s="21">
        <f t="shared" si="94"/>
        <v>0</v>
      </c>
      <c r="HVB393" s="21">
        <f t="shared" si="94"/>
        <v>0</v>
      </c>
      <c r="HVC393" s="21">
        <f t="shared" si="94"/>
        <v>0</v>
      </c>
      <c r="HVD393" s="21">
        <f t="shared" si="94"/>
        <v>0</v>
      </c>
      <c r="HVE393" s="21">
        <f t="shared" si="94"/>
        <v>0</v>
      </c>
      <c r="HVF393" s="21">
        <f t="shared" si="94"/>
        <v>0</v>
      </c>
      <c r="HVG393" s="21">
        <f t="shared" si="94"/>
        <v>0</v>
      </c>
      <c r="HVH393" s="21">
        <f t="shared" si="94"/>
        <v>0</v>
      </c>
      <c r="HVI393" s="21">
        <f t="shared" si="94"/>
        <v>0</v>
      </c>
      <c r="HVJ393" s="21">
        <f t="shared" si="94"/>
        <v>0</v>
      </c>
      <c r="HVK393" s="21">
        <f t="shared" si="94"/>
        <v>0</v>
      </c>
      <c r="HVL393" s="21">
        <f t="shared" si="94"/>
        <v>0</v>
      </c>
      <c r="HVM393" s="21">
        <f t="shared" si="94"/>
        <v>0</v>
      </c>
      <c r="HVN393" s="21">
        <f t="shared" si="94"/>
        <v>0</v>
      </c>
      <c r="HVO393" s="21">
        <f t="shared" si="94"/>
        <v>0</v>
      </c>
      <c r="HVP393" s="21">
        <f t="shared" si="94"/>
        <v>0</v>
      </c>
      <c r="HVQ393" s="21">
        <f t="shared" si="94"/>
        <v>0</v>
      </c>
      <c r="HVR393" s="21">
        <f t="shared" si="94"/>
        <v>0</v>
      </c>
      <c r="HVS393" s="21">
        <f t="shared" si="94"/>
        <v>0</v>
      </c>
      <c r="HVT393" s="21">
        <f t="shared" si="94"/>
        <v>0</v>
      </c>
      <c r="HVU393" s="21">
        <f t="shared" si="94"/>
        <v>0</v>
      </c>
      <c r="HVV393" s="21">
        <f t="shared" si="94"/>
        <v>0</v>
      </c>
      <c r="HVW393" s="21">
        <f t="shared" si="94"/>
        <v>0</v>
      </c>
      <c r="HVX393" s="21">
        <f t="shared" si="94"/>
        <v>0</v>
      </c>
      <c r="HVY393" s="21">
        <f t="shared" si="94"/>
        <v>0</v>
      </c>
      <c r="HVZ393" s="21">
        <f t="shared" si="94"/>
        <v>0</v>
      </c>
      <c r="HWA393" s="21">
        <f t="shared" si="94"/>
        <v>0</v>
      </c>
      <c r="HWB393" s="21">
        <f t="shared" si="94"/>
        <v>0</v>
      </c>
      <c r="HWC393" s="21">
        <f t="shared" si="94"/>
        <v>0</v>
      </c>
      <c r="HWD393" s="21">
        <f t="shared" si="94"/>
        <v>0</v>
      </c>
      <c r="HWE393" s="21">
        <f t="shared" si="94"/>
        <v>0</v>
      </c>
      <c r="HWF393" s="21">
        <f t="shared" si="94"/>
        <v>0</v>
      </c>
      <c r="HWG393" s="21">
        <f t="shared" si="94"/>
        <v>0</v>
      </c>
      <c r="HWH393" s="21">
        <f t="shared" si="94"/>
        <v>0</v>
      </c>
      <c r="HWI393" s="21">
        <f t="shared" si="94"/>
        <v>0</v>
      </c>
      <c r="HWJ393" s="21">
        <f t="shared" si="94"/>
        <v>0</v>
      </c>
      <c r="HWK393" s="21">
        <f t="shared" si="94"/>
        <v>0</v>
      </c>
      <c r="HWL393" s="21">
        <f t="shared" si="94"/>
        <v>0</v>
      </c>
      <c r="HWM393" s="21">
        <f t="shared" si="94"/>
        <v>0</v>
      </c>
      <c r="HWN393" s="21">
        <f t="shared" si="94"/>
        <v>0</v>
      </c>
      <c r="HWO393" s="21">
        <f t="shared" ref="HWO393:HYZ393" si="95">SUM(HWO388:HWO392)</f>
        <v>0</v>
      </c>
      <c r="HWP393" s="21">
        <f t="shared" si="95"/>
        <v>0</v>
      </c>
      <c r="HWQ393" s="21">
        <f t="shared" si="95"/>
        <v>0</v>
      </c>
      <c r="HWR393" s="21">
        <f t="shared" si="95"/>
        <v>0</v>
      </c>
      <c r="HWS393" s="21">
        <f t="shared" si="95"/>
        <v>0</v>
      </c>
      <c r="HWT393" s="21">
        <f t="shared" si="95"/>
        <v>0</v>
      </c>
      <c r="HWU393" s="21">
        <f t="shared" si="95"/>
        <v>0</v>
      </c>
      <c r="HWV393" s="21">
        <f t="shared" si="95"/>
        <v>0</v>
      </c>
      <c r="HWW393" s="21">
        <f t="shared" si="95"/>
        <v>0</v>
      </c>
      <c r="HWX393" s="21">
        <f t="shared" si="95"/>
        <v>0</v>
      </c>
      <c r="HWY393" s="21">
        <f t="shared" si="95"/>
        <v>0</v>
      </c>
      <c r="HWZ393" s="21">
        <f t="shared" si="95"/>
        <v>0</v>
      </c>
      <c r="HXA393" s="21">
        <f t="shared" si="95"/>
        <v>0</v>
      </c>
      <c r="HXB393" s="21">
        <f t="shared" si="95"/>
        <v>0</v>
      </c>
      <c r="HXC393" s="21">
        <f t="shared" si="95"/>
        <v>0</v>
      </c>
      <c r="HXD393" s="21">
        <f t="shared" si="95"/>
        <v>0</v>
      </c>
      <c r="HXE393" s="21">
        <f t="shared" si="95"/>
        <v>0</v>
      </c>
      <c r="HXF393" s="21">
        <f t="shared" si="95"/>
        <v>0</v>
      </c>
      <c r="HXG393" s="21">
        <f t="shared" si="95"/>
        <v>0</v>
      </c>
      <c r="HXH393" s="21">
        <f t="shared" si="95"/>
        <v>0</v>
      </c>
      <c r="HXI393" s="21">
        <f t="shared" si="95"/>
        <v>0</v>
      </c>
      <c r="HXJ393" s="21">
        <f t="shared" si="95"/>
        <v>0</v>
      </c>
      <c r="HXK393" s="21">
        <f t="shared" si="95"/>
        <v>0</v>
      </c>
      <c r="HXL393" s="21">
        <f t="shared" si="95"/>
        <v>0</v>
      </c>
      <c r="HXM393" s="21">
        <f t="shared" si="95"/>
        <v>0</v>
      </c>
      <c r="HXN393" s="21">
        <f t="shared" si="95"/>
        <v>0</v>
      </c>
      <c r="HXO393" s="21">
        <f t="shared" si="95"/>
        <v>0</v>
      </c>
      <c r="HXP393" s="21">
        <f t="shared" si="95"/>
        <v>0</v>
      </c>
      <c r="HXQ393" s="21">
        <f t="shared" si="95"/>
        <v>0</v>
      </c>
      <c r="HXR393" s="21">
        <f t="shared" si="95"/>
        <v>0</v>
      </c>
      <c r="HXS393" s="21">
        <f t="shared" si="95"/>
        <v>0</v>
      </c>
      <c r="HXT393" s="21">
        <f t="shared" si="95"/>
        <v>0</v>
      </c>
      <c r="HXU393" s="21">
        <f t="shared" si="95"/>
        <v>0</v>
      </c>
      <c r="HXV393" s="21">
        <f t="shared" si="95"/>
        <v>0</v>
      </c>
      <c r="HXW393" s="21">
        <f t="shared" si="95"/>
        <v>0</v>
      </c>
      <c r="HXX393" s="21">
        <f t="shared" si="95"/>
        <v>0</v>
      </c>
      <c r="HXY393" s="21">
        <f t="shared" si="95"/>
        <v>0</v>
      </c>
      <c r="HXZ393" s="21">
        <f t="shared" si="95"/>
        <v>0</v>
      </c>
      <c r="HYA393" s="21">
        <f t="shared" si="95"/>
        <v>0</v>
      </c>
      <c r="HYB393" s="21">
        <f t="shared" si="95"/>
        <v>0</v>
      </c>
      <c r="HYC393" s="21">
        <f t="shared" si="95"/>
        <v>0</v>
      </c>
      <c r="HYD393" s="21">
        <f t="shared" si="95"/>
        <v>0</v>
      </c>
      <c r="HYE393" s="21">
        <f t="shared" si="95"/>
        <v>0</v>
      </c>
      <c r="HYF393" s="21">
        <f t="shared" si="95"/>
        <v>0</v>
      </c>
      <c r="HYG393" s="21">
        <f t="shared" si="95"/>
        <v>0</v>
      </c>
      <c r="HYH393" s="21">
        <f t="shared" si="95"/>
        <v>0</v>
      </c>
      <c r="HYI393" s="21">
        <f t="shared" si="95"/>
        <v>0</v>
      </c>
      <c r="HYJ393" s="21">
        <f t="shared" si="95"/>
        <v>0</v>
      </c>
      <c r="HYK393" s="21">
        <f t="shared" si="95"/>
        <v>0</v>
      </c>
      <c r="HYL393" s="21">
        <f t="shared" si="95"/>
        <v>0</v>
      </c>
      <c r="HYM393" s="21">
        <f t="shared" si="95"/>
        <v>0</v>
      </c>
      <c r="HYN393" s="21">
        <f t="shared" si="95"/>
        <v>0</v>
      </c>
      <c r="HYO393" s="21">
        <f t="shared" si="95"/>
        <v>0</v>
      </c>
      <c r="HYP393" s="21">
        <f t="shared" si="95"/>
        <v>0</v>
      </c>
      <c r="HYQ393" s="21">
        <f t="shared" si="95"/>
        <v>0</v>
      </c>
      <c r="HYR393" s="21">
        <f t="shared" si="95"/>
        <v>0</v>
      </c>
      <c r="HYS393" s="21">
        <f t="shared" si="95"/>
        <v>0</v>
      </c>
      <c r="HYT393" s="21">
        <f t="shared" si="95"/>
        <v>0</v>
      </c>
      <c r="HYU393" s="21">
        <f t="shared" si="95"/>
        <v>0</v>
      </c>
      <c r="HYV393" s="21">
        <f t="shared" si="95"/>
        <v>0</v>
      </c>
      <c r="HYW393" s="21">
        <f t="shared" si="95"/>
        <v>0</v>
      </c>
      <c r="HYX393" s="21">
        <f t="shared" si="95"/>
        <v>0</v>
      </c>
      <c r="HYY393" s="21">
        <f t="shared" si="95"/>
        <v>0</v>
      </c>
      <c r="HYZ393" s="21">
        <f t="shared" si="95"/>
        <v>0</v>
      </c>
      <c r="HZA393" s="21">
        <f t="shared" ref="HZA393:IBL393" si="96">SUM(HZA388:HZA392)</f>
        <v>0</v>
      </c>
      <c r="HZB393" s="21">
        <f t="shared" si="96"/>
        <v>0</v>
      </c>
      <c r="HZC393" s="21">
        <f t="shared" si="96"/>
        <v>0</v>
      </c>
      <c r="HZD393" s="21">
        <f t="shared" si="96"/>
        <v>0</v>
      </c>
      <c r="HZE393" s="21">
        <f t="shared" si="96"/>
        <v>0</v>
      </c>
      <c r="HZF393" s="21">
        <f t="shared" si="96"/>
        <v>0</v>
      </c>
      <c r="HZG393" s="21">
        <f t="shared" si="96"/>
        <v>0</v>
      </c>
      <c r="HZH393" s="21">
        <f t="shared" si="96"/>
        <v>0</v>
      </c>
      <c r="HZI393" s="21">
        <f t="shared" si="96"/>
        <v>0</v>
      </c>
      <c r="HZJ393" s="21">
        <f t="shared" si="96"/>
        <v>0</v>
      </c>
      <c r="HZK393" s="21">
        <f t="shared" si="96"/>
        <v>0</v>
      </c>
      <c r="HZL393" s="21">
        <f t="shared" si="96"/>
        <v>0</v>
      </c>
      <c r="HZM393" s="21">
        <f t="shared" si="96"/>
        <v>0</v>
      </c>
      <c r="HZN393" s="21">
        <f t="shared" si="96"/>
        <v>0</v>
      </c>
      <c r="HZO393" s="21">
        <f t="shared" si="96"/>
        <v>0</v>
      </c>
      <c r="HZP393" s="21">
        <f t="shared" si="96"/>
        <v>0</v>
      </c>
      <c r="HZQ393" s="21">
        <f t="shared" si="96"/>
        <v>0</v>
      </c>
      <c r="HZR393" s="21">
        <f t="shared" si="96"/>
        <v>0</v>
      </c>
      <c r="HZS393" s="21">
        <f t="shared" si="96"/>
        <v>0</v>
      </c>
      <c r="HZT393" s="21">
        <f t="shared" si="96"/>
        <v>0</v>
      </c>
      <c r="HZU393" s="21">
        <f t="shared" si="96"/>
        <v>0</v>
      </c>
      <c r="HZV393" s="21">
        <f t="shared" si="96"/>
        <v>0</v>
      </c>
      <c r="HZW393" s="21">
        <f t="shared" si="96"/>
        <v>0</v>
      </c>
      <c r="HZX393" s="21">
        <f t="shared" si="96"/>
        <v>0</v>
      </c>
      <c r="HZY393" s="21">
        <f t="shared" si="96"/>
        <v>0</v>
      </c>
      <c r="HZZ393" s="21">
        <f t="shared" si="96"/>
        <v>0</v>
      </c>
      <c r="IAA393" s="21">
        <f t="shared" si="96"/>
        <v>0</v>
      </c>
      <c r="IAB393" s="21">
        <f t="shared" si="96"/>
        <v>0</v>
      </c>
      <c r="IAC393" s="21">
        <f t="shared" si="96"/>
        <v>0</v>
      </c>
      <c r="IAD393" s="21">
        <f t="shared" si="96"/>
        <v>0</v>
      </c>
      <c r="IAE393" s="21">
        <f t="shared" si="96"/>
        <v>0</v>
      </c>
      <c r="IAF393" s="21">
        <f t="shared" si="96"/>
        <v>0</v>
      </c>
      <c r="IAG393" s="21">
        <f t="shared" si="96"/>
        <v>0</v>
      </c>
      <c r="IAH393" s="21">
        <f t="shared" si="96"/>
        <v>0</v>
      </c>
      <c r="IAI393" s="21">
        <f t="shared" si="96"/>
        <v>0</v>
      </c>
      <c r="IAJ393" s="21">
        <f t="shared" si="96"/>
        <v>0</v>
      </c>
      <c r="IAK393" s="21">
        <f t="shared" si="96"/>
        <v>0</v>
      </c>
      <c r="IAL393" s="21">
        <f t="shared" si="96"/>
        <v>0</v>
      </c>
      <c r="IAM393" s="21">
        <f t="shared" si="96"/>
        <v>0</v>
      </c>
      <c r="IAN393" s="21">
        <f t="shared" si="96"/>
        <v>0</v>
      </c>
      <c r="IAO393" s="21">
        <f t="shared" si="96"/>
        <v>0</v>
      </c>
      <c r="IAP393" s="21">
        <f t="shared" si="96"/>
        <v>0</v>
      </c>
      <c r="IAQ393" s="21">
        <f t="shared" si="96"/>
        <v>0</v>
      </c>
      <c r="IAR393" s="21">
        <f t="shared" si="96"/>
        <v>0</v>
      </c>
      <c r="IAS393" s="21">
        <f t="shared" si="96"/>
        <v>0</v>
      </c>
      <c r="IAT393" s="21">
        <f t="shared" si="96"/>
        <v>0</v>
      </c>
      <c r="IAU393" s="21">
        <f t="shared" si="96"/>
        <v>0</v>
      </c>
      <c r="IAV393" s="21">
        <f t="shared" si="96"/>
        <v>0</v>
      </c>
      <c r="IAW393" s="21">
        <f t="shared" si="96"/>
        <v>0</v>
      </c>
      <c r="IAX393" s="21">
        <f t="shared" si="96"/>
        <v>0</v>
      </c>
      <c r="IAY393" s="21">
        <f t="shared" si="96"/>
        <v>0</v>
      </c>
      <c r="IAZ393" s="21">
        <f t="shared" si="96"/>
        <v>0</v>
      </c>
      <c r="IBA393" s="21">
        <f t="shared" si="96"/>
        <v>0</v>
      </c>
      <c r="IBB393" s="21">
        <f t="shared" si="96"/>
        <v>0</v>
      </c>
      <c r="IBC393" s="21">
        <f t="shared" si="96"/>
        <v>0</v>
      </c>
      <c r="IBD393" s="21">
        <f t="shared" si="96"/>
        <v>0</v>
      </c>
      <c r="IBE393" s="21">
        <f t="shared" si="96"/>
        <v>0</v>
      </c>
      <c r="IBF393" s="21">
        <f t="shared" si="96"/>
        <v>0</v>
      </c>
      <c r="IBG393" s="21">
        <f t="shared" si="96"/>
        <v>0</v>
      </c>
      <c r="IBH393" s="21">
        <f t="shared" si="96"/>
        <v>0</v>
      </c>
      <c r="IBI393" s="21">
        <f t="shared" si="96"/>
        <v>0</v>
      </c>
      <c r="IBJ393" s="21">
        <f t="shared" si="96"/>
        <v>0</v>
      </c>
      <c r="IBK393" s="21">
        <f t="shared" si="96"/>
        <v>0</v>
      </c>
      <c r="IBL393" s="21">
        <f t="shared" si="96"/>
        <v>0</v>
      </c>
      <c r="IBM393" s="21">
        <f t="shared" ref="IBM393:IDX393" si="97">SUM(IBM388:IBM392)</f>
        <v>0</v>
      </c>
      <c r="IBN393" s="21">
        <f t="shared" si="97"/>
        <v>0</v>
      </c>
      <c r="IBO393" s="21">
        <f t="shared" si="97"/>
        <v>0</v>
      </c>
      <c r="IBP393" s="21">
        <f t="shared" si="97"/>
        <v>0</v>
      </c>
      <c r="IBQ393" s="21">
        <f t="shared" si="97"/>
        <v>0</v>
      </c>
      <c r="IBR393" s="21">
        <f t="shared" si="97"/>
        <v>0</v>
      </c>
      <c r="IBS393" s="21">
        <f t="shared" si="97"/>
        <v>0</v>
      </c>
      <c r="IBT393" s="21">
        <f t="shared" si="97"/>
        <v>0</v>
      </c>
      <c r="IBU393" s="21">
        <f t="shared" si="97"/>
        <v>0</v>
      </c>
      <c r="IBV393" s="21">
        <f t="shared" si="97"/>
        <v>0</v>
      </c>
      <c r="IBW393" s="21">
        <f t="shared" si="97"/>
        <v>0</v>
      </c>
      <c r="IBX393" s="21">
        <f t="shared" si="97"/>
        <v>0</v>
      </c>
      <c r="IBY393" s="21">
        <f t="shared" si="97"/>
        <v>0</v>
      </c>
      <c r="IBZ393" s="21">
        <f t="shared" si="97"/>
        <v>0</v>
      </c>
      <c r="ICA393" s="21">
        <f t="shared" si="97"/>
        <v>0</v>
      </c>
      <c r="ICB393" s="21">
        <f t="shared" si="97"/>
        <v>0</v>
      </c>
      <c r="ICC393" s="21">
        <f t="shared" si="97"/>
        <v>0</v>
      </c>
      <c r="ICD393" s="21">
        <f t="shared" si="97"/>
        <v>0</v>
      </c>
      <c r="ICE393" s="21">
        <f t="shared" si="97"/>
        <v>0</v>
      </c>
      <c r="ICF393" s="21">
        <f t="shared" si="97"/>
        <v>0</v>
      </c>
      <c r="ICG393" s="21">
        <f t="shared" si="97"/>
        <v>0</v>
      </c>
      <c r="ICH393" s="21">
        <f t="shared" si="97"/>
        <v>0</v>
      </c>
      <c r="ICI393" s="21">
        <f t="shared" si="97"/>
        <v>0</v>
      </c>
      <c r="ICJ393" s="21">
        <f t="shared" si="97"/>
        <v>0</v>
      </c>
      <c r="ICK393" s="21">
        <f t="shared" si="97"/>
        <v>0</v>
      </c>
      <c r="ICL393" s="21">
        <f t="shared" si="97"/>
        <v>0</v>
      </c>
      <c r="ICM393" s="21">
        <f t="shared" si="97"/>
        <v>0</v>
      </c>
      <c r="ICN393" s="21">
        <f t="shared" si="97"/>
        <v>0</v>
      </c>
      <c r="ICO393" s="21">
        <f t="shared" si="97"/>
        <v>0</v>
      </c>
      <c r="ICP393" s="21">
        <f t="shared" si="97"/>
        <v>0</v>
      </c>
      <c r="ICQ393" s="21">
        <f t="shared" si="97"/>
        <v>0</v>
      </c>
      <c r="ICR393" s="21">
        <f t="shared" si="97"/>
        <v>0</v>
      </c>
      <c r="ICS393" s="21">
        <f t="shared" si="97"/>
        <v>0</v>
      </c>
      <c r="ICT393" s="21">
        <f t="shared" si="97"/>
        <v>0</v>
      </c>
      <c r="ICU393" s="21">
        <f t="shared" si="97"/>
        <v>0</v>
      </c>
      <c r="ICV393" s="21">
        <f t="shared" si="97"/>
        <v>0</v>
      </c>
      <c r="ICW393" s="21">
        <f t="shared" si="97"/>
        <v>0</v>
      </c>
      <c r="ICX393" s="21">
        <f t="shared" si="97"/>
        <v>0</v>
      </c>
      <c r="ICY393" s="21">
        <f t="shared" si="97"/>
        <v>0</v>
      </c>
      <c r="ICZ393" s="21">
        <f t="shared" si="97"/>
        <v>0</v>
      </c>
      <c r="IDA393" s="21">
        <f t="shared" si="97"/>
        <v>0</v>
      </c>
      <c r="IDB393" s="21">
        <f t="shared" si="97"/>
        <v>0</v>
      </c>
      <c r="IDC393" s="21">
        <f t="shared" si="97"/>
        <v>0</v>
      </c>
      <c r="IDD393" s="21">
        <f t="shared" si="97"/>
        <v>0</v>
      </c>
      <c r="IDE393" s="21">
        <f t="shared" si="97"/>
        <v>0</v>
      </c>
      <c r="IDF393" s="21">
        <f t="shared" si="97"/>
        <v>0</v>
      </c>
      <c r="IDG393" s="21">
        <f t="shared" si="97"/>
        <v>0</v>
      </c>
      <c r="IDH393" s="21">
        <f t="shared" si="97"/>
        <v>0</v>
      </c>
      <c r="IDI393" s="21">
        <f t="shared" si="97"/>
        <v>0</v>
      </c>
      <c r="IDJ393" s="21">
        <f t="shared" si="97"/>
        <v>0</v>
      </c>
      <c r="IDK393" s="21">
        <f t="shared" si="97"/>
        <v>0</v>
      </c>
      <c r="IDL393" s="21">
        <f t="shared" si="97"/>
        <v>0</v>
      </c>
      <c r="IDM393" s="21">
        <f t="shared" si="97"/>
        <v>0</v>
      </c>
      <c r="IDN393" s="21">
        <f t="shared" si="97"/>
        <v>0</v>
      </c>
      <c r="IDO393" s="21">
        <f t="shared" si="97"/>
        <v>0</v>
      </c>
      <c r="IDP393" s="21">
        <f t="shared" si="97"/>
        <v>0</v>
      </c>
      <c r="IDQ393" s="21">
        <f t="shared" si="97"/>
        <v>0</v>
      </c>
      <c r="IDR393" s="21">
        <f t="shared" si="97"/>
        <v>0</v>
      </c>
      <c r="IDS393" s="21">
        <f t="shared" si="97"/>
        <v>0</v>
      </c>
      <c r="IDT393" s="21">
        <f t="shared" si="97"/>
        <v>0</v>
      </c>
      <c r="IDU393" s="21">
        <f t="shared" si="97"/>
        <v>0</v>
      </c>
      <c r="IDV393" s="21">
        <f t="shared" si="97"/>
        <v>0</v>
      </c>
      <c r="IDW393" s="21">
        <f t="shared" si="97"/>
        <v>0</v>
      </c>
      <c r="IDX393" s="21">
        <f t="shared" si="97"/>
        <v>0</v>
      </c>
      <c r="IDY393" s="21">
        <f t="shared" ref="IDY393:IGJ393" si="98">SUM(IDY388:IDY392)</f>
        <v>0</v>
      </c>
      <c r="IDZ393" s="21">
        <f t="shared" si="98"/>
        <v>0</v>
      </c>
      <c r="IEA393" s="21">
        <f t="shared" si="98"/>
        <v>0</v>
      </c>
      <c r="IEB393" s="21">
        <f t="shared" si="98"/>
        <v>0</v>
      </c>
      <c r="IEC393" s="21">
        <f t="shared" si="98"/>
        <v>0</v>
      </c>
      <c r="IED393" s="21">
        <f t="shared" si="98"/>
        <v>0</v>
      </c>
      <c r="IEE393" s="21">
        <f t="shared" si="98"/>
        <v>0</v>
      </c>
      <c r="IEF393" s="21">
        <f t="shared" si="98"/>
        <v>0</v>
      </c>
      <c r="IEG393" s="21">
        <f t="shared" si="98"/>
        <v>0</v>
      </c>
      <c r="IEH393" s="21">
        <f t="shared" si="98"/>
        <v>0</v>
      </c>
      <c r="IEI393" s="21">
        <f t="shared" si="98"/>
        <v>0</v>
      </c>
      <c r="IEJ393" s="21">
        <f t="shared" si="98"/>
        <v>0</v>
      </c>
      <c r="IEK393" s="21">
        <f t="shared" si="98"/>
        <v>0</v>
      </c>
      <c r="IEL393" s="21">
        <f t="shared" si="98"/>
        <v>0</v>
      </c>
      <c r="IEM393" s="21">
        <f t="shared" si="98"/>
        <v>0</v>
      </c>
      <c r="IEN393" s="21">
        <f t="shared" si="98"/>
        <v>0</v>
      </c>
      <c r="IEO393" s="21">
        <f t="shared" si="98"/>
        <v>0</v>
      </c>
      <c r="IEP393" s="21">
        <f t="shared" si="98"/>
        <v>0</v>
      </c>
      <c r="IEQ393" s="21">
        <f t="shared" si="98"/>
        <v>0</v>
      </c>
      <c r="IER393" s="21">
        <f t="shared" si="98"/>
        <v>0</v>
      </c>
      <c r="IES393" s="21">
        <f t="shared" si="98"/>
        <v>0</v>
      </c>
      <c r="IET393" s="21">
        <f t="shared" si="98"/>
        <v>0</v>
      </c>
      <c r="IEU393" s="21">
        <f t="shared" si="98"/>
        <v>0</v>
      </c>
      <c r="IEV393" s="21">
        <f t="shared" si="98"/>
        <v>0</v>
      </c>
      <c r="IEW393" s="21">
        <f t="shared" si="98"/>
        <v>0</v>
      </c>
      <c r="IEX393" s="21">
        <f t="shared" si="98"/>
        <v>0</v>
      </c>
      <c r="IEY393" s="21">
        <f t="shared" si="98"/>
        <v>0</v>
      </c>
      <c r="IEZ393" s="21">
        <f t="shared" si="98"/>
        <v>0</v>
      </c>
      <c r="IFA393" s="21">
        <f t="shared" si="98"/>
        <v>0</v>
      </c>
      <c r="IFB393" s="21">
        <f t="shared" si="98"/>
        <v>0</v>
      </c>
      <c r="IFC393" s="21">
        <f t="shared" si="98"/>
        <v>0</v>
      </c>
      <c r="IFD393" s="21">
        <f t="shared" si="98"/>
        <v>0</v>
      </c>
      <c r="IFE393" s="21">
        <f t="shared" si="98"/>
        <v>0</v>
      </c>
      <c r="IFF393" s="21">
        <f t="shared" si="98"/>
        <v>0</v>
      </c>
      <c r="IFG393" s="21">
        <f t="shared" si="98"/>
        <v>0</v>
      </c>
      <c r="IFH393" s="21">
        <f t="shared" si="98"/>
        <v>0</v>
      </c>
      <c r="IFI393" s="21">
        <f t="shared" si="98"/>
        <v>0</v>
      </c>
      <c r="IFJ393" s="21">
        <f t="shared" si="98"/>
        <v>0</v>
      </c>
      <c r="IFK393" s="21">
        <f t="shared" si="98"/>
        <v>0</v>
      </c>
      <c r="IFL393" s="21">
        <f t="shared" si="98"/>
        <v>0</v>
      </c>
      <c r="IFM393" s="21">
        <f t="shared" si="98"/>
        <v>0</v>
      </c>
      <c r="IFN393" s="21">
        <f t="shared" si="98"/>
        <v>0</v>
      </c>
      <c r="IFO393" s="21">
        <f t="shared" si="98"/>
        <v>0</v>
      </c>
      <c r="IFP393" s="21">
        <f t="shared" si="98"/>
        <v>0</v>
      </c>
      <c r="IFQ393" s="21">
        <f t="shared" si="98"/>
        <v>0</v>
      </c>
      <c r="IFR393" s="21">
        <f t="shared" si="98"/>
        <v>0</v>
      </c>
      <c r="IFS393" s="21">
        <f t="shared" si="98"/>
        <v>0</v>
      </c>
      <c r="IFT393" s="21">
        <f t="shared" si="98"/>
        <v>0</v>
      </c>
      <c r="IFU393" s="21">
        <f t="shared" si="98"/>
        <v>0</v>
      </c>
      <c r="IFV393" s="21">
        <f t="shared" si="98"/>
        <v>0</v>
      </c>
      <c r="IFW393" s="21">
        <f t="shared" si="98"/>
        <v>0</v>
      </c>
      <c r="IFX393" s="21">
        <f t="shared" si="98"/>
        <v>0</v>
      </c>
      <c r="IFY393" s="21">
        <f t="shared" si="98"/>
        <v>0</v>
      </c>
      <c r="IFZ393" s="21">
        <f t="shared" si="98"/>
        <v>0</v>
      </c>
      <c r="IGA393" s="21">
        <f t="shared" si="98"/>
        <v>0</v>
      </c>
      <c r="IGB393" s="21">
        <f t="shared" si="98"/>
        <v>0</v>
      </c>
      <c r="IGC393" s="21">
        <f t="shared" si="98"/>
        <v>0</v>
      </c>
      <c r="IGD393" s="21">
        <f t="shared" si="98"/>
        <v>0</v>
      </c>
      <c r="IGE393" s="21">
        <f t="shared" si="98"/>
        <v>0</v>
      </c>
      <c r="IGF393" s="21">
        <f t="shared" si="98"/>
        <v>0</v>
      </c>
      <c r="IGG393" s="21">
        <f t="shared" si="98"/>
        <v>0</v>
      </c>
      <c r="IGH393" s="21">
        <f t="shared" si="98"/>
        <v>0</v>
      </c>
      <c r="IGI393" s="21">
        <f t="shared" si="98"/>
        <v>0</v>
      </c>
      <c r="IGJ393" s="21">
        <f t="shared" si="98"/>
        <v>0</v>
      </c>
      <c r="IGK393" s="21">
        <f t="shared" ref="IGK393:IIV393" si="99">SUM(IGK388:IGK392)</f>
        <v>0</v>
      </c>
      <c r="IGL393" s="21">
        <f t="shared" si="99"/>
        <v>0</v>
      </c>
      <c r="IGM393" s="21">
        <f t="shared" si="99"/>
        <v>0</v>
      </c>
      <c r="IGN393" s="21">
        <f t="shared" si="99"/>
        <v>0</v>
      </c>
      <c r="IGO393" s="21">
        <f t="shared" si="99"/>
        <v>0</v>
      </c>
      <c r="IGP393" s="21">
        <f t="shared" si="99"/>
        <v>0</v>
      </c>
      <c r="IGQ393" s="21">
        <f t="shared" si="99"/>
        <v>0</v>
      </c>
      <c r="IGR393" s="21">
        <f t="shared" si="99"/>
        <v>0</v>
      </c>
      <c r="IGS393" s="21">
        <f t="shared" si="99"/>
        <v>0</v>
      </c>
      <c r="IGT393" s="21">
        <f t="shared" si="99"/>
        <v>0</v>
      </c>
      <c r="IGU393" s="21">
        <f t="shared" si="99"/>
        <v>0</v>
      </c>
      <c r="IGV393" s="21">
        <f t="shared" si="99"/>
        <v>0</v>
      </c>
      <c r="IGW393" s="21">
        <f t="shared" si="99"/>
        <v>0</v>
      </c>
      <c r="IGX393" s="21">
        <f t="shared" si="99"/>
        <v>0</v>
      </c>
      <c r="IGY393" s="21">
        <f t="shared" si="99"/>
        <v>0</v>
      </c>
      <c r="IGZ393" s="21">
        <f t="shared" si="99"/>
        <v>0</v>
      </c>
      <c r="IHA393" s="21">
        <f t="shared" si="99"/>
        <v>0</v>
      </c>
      <c r="IHB393" s="21">
        <f t="shared" si="99"/>
        <v>0</v>
      </c>
      <c r="IHC393" s="21">
        <f t="shared" si="99"/>
        <v>0</v>
      </c>
      <c r="IHD393" s="21">
        <f t="shared" si="99"/>
        <v>0</v>
      </c>
      <c r="IHE393" s="21">
        <f t="shared" si="99"/>
        <v>0</v>
      </c>
      <c r="IHF393" s="21">
        <f t="shared" si="99"/>
        <v>0</v>
      </c>
      <c r="IHG393" s="21">
        <f t="shared" si="99"/>
        <v>0</v>
      </c>
      <c r="IHH393" s="21">
        <f t="shared" si="99"/>
        <v>0</v>
      </c>
      <c r="IHI393" s="21">
        <f t="shared" si="99"/>
        <v>0</v>
      </c>
      <c r="IHJ393" s="21">
        <f t="shared" si="99"/>
        <v>0</v>
      </c>
      <c r="IHK393" s="21">
        <f t="shared" si="99"/>
        <v>0</v>
      </c>
      <c r="IHL393" s="21">
        <f t="shared" si="99"/>
        <v>0</v>
      </c>
      <c r="IHM393" s="21">
        <f t="shared" si="99"/>
        <v>0</v>
      </c>
      <c r="IHN393" s="21">
        <f t="shared" si="99"/>
        <v>0</v>
      </c>
      <c r="IHO393" s="21">
        <f t="shared" si="99"/>
        <v>0</v>
      </c>
      <c r="IHP393" s="21">
        <f t="shared" si="99"/>
        <v>0</v>
      </c>
      <c r="IHQ393" s="21">
        <f t="shared" si="99"/>
        <v>0</v>
      </c>
      <c r="IHR393" s="21">
        <f t="shared" si="99"/>
        <v>0</v>
      </c>
      <c r="IHS393" s="21">
        <f t="shared" si="99"/>
        <v>0</v>
      </c>
      <c r="IHT393" s="21">
        <f t="shared" si="99"/>
        <v>0</v>
      </c>
      <c r="IHU393" s="21">
        <f t="shared" si="99"/>
        <v>0</v>
      </c>
      <c r="IHV393" s="21">
        <f t="shared" si="99"/>
        <v>0</v>
      </c>
      <c r="IHW393" s="21">
        <f t="shared" si="99"/>
        <v>0</v>
      </c>
      <c r="IHX393" s="21">
        <f t="shared" si="99"/>
        <v>0</v>
      </c>
      <c r="IHY393" s="21">
        <f t="shared" si="99"/>
        <v>0</v>
      </c>
      <c r="IHZ393" s="21">
        <f t="shared" si="99"/>
        <v>0</v>
      </c>
      <c r="IIA393" s="21">
        <f t="shared" si="99"/>
        <v>0</v>
      </c>
      <c r="IIB393" s="21">
        <f t="shared" si="99"/>
        <v>0</v>
      </c>
      <c r="IIC393" s="21">
        <f t="shared" si="99"/>
        <v>0</v>
      </c>
      <c r="IID393" s="21">
        <f t="shared" si="99"/>
        <v>0</v>
      </c>
      <c r="IIE393" s="21">
        <f t="shared" si="99"/>
        <v>0</v>
      </c>
      <c r="IIF393" s="21">
        <f t="shared" si="99"/>
        <v>0</v>
      </c>
      <c r="IIG393" s="21">
        <f t="shared" si="99"/>
        <v>0</v>
      </c>
      <c r="IIH393" s="21">
        <f t="shared" si="99"/>
        <v>0</v>
      </c>
      <c r="III393" s="21">
        <f t="shared" si="99"/>
        <v>0</v>
      </c>
      <c r="IIJ393" s="21">
        <f t="shared" si="99"/>
        <v>0</v>
      </c>
      <c r="IIK393" s="21">
        <f t="shared" si="99"/>
        <v>0</v>
      </c>
      <c r="IIL393" s="21">
        <f t="shared" si="99"/>
        <v>0</v>
      </c>
      <c r="IIM393" s="21">
        <f t="shared" si="99"/>
        <v>0</v>
      </c>
      <c r="IIN393" s="21">
        <f t="shared" si="99"/>
        <v>0</v>
      </c>
      <c r="IIO393" s="21">
        <f t="shared" si="99"/>
        <v>0</v>
      </c>
      <c r="IIP393" s="21">
        <f t="shared" si="99"/>
        <v>0</v>
      </c>
      <c r="IIQ393" s="21">
        <f t="shared" si="99"/>
        <v>0</v>
      </c>
      <c r="IIR393" s="21">
        <f t="shared" si="99"/>
        <v>0</v>
      </c>
      <c r="IIS393" s="21">
        <f t="shared" si="99"/>
        <v>0</v>
      </c>
      <c r="IIT393" s="21">
        <f t="shared" si="99"/>
        <v>0</v>
      </c>
      <c r="IIU393" s="21">
        <f t="shared" si="99"/>
        <v>0</v>
      </c>
      <c r="IIV393" s="21">
        <f t="shared" si="99"/>
        <v>0</v>
      </c>
      <c r="IIW393" s="21">
        <f t="shared" ref="IIW393:ILH393" si="100">SUM(IIW388:IIW392)</f>
        <v>0</v>
      </c>
      <c r="IIX393" s="21">
        <f t="shared" si="100"/>
        <v>0</v>
      </c>
      <c r="IIY393" s="21">
        <f t="shared" si="100"/>
        <v>0</v>
      </c>
      <c r="IIZ393" s="21">
        <f t="shared" si="100"/>
        <v>0</v>
      </c>
      <c r="IJA393" s="21">
        <f t="shared" si="100"/>
        <v>0</v>
      </c>
      <c r="IJB393" s="21">
        <f t="shared" si="100"/>
        <v>0</v>
      </c>
      <c r="IJC393" s="21">
        <f t="shared" si="100"/>
        <v>0</v>
      </c>
      <c r="IJD393" s="21">
        <f t="shared" si="100"/>
        <v>0</v>
      </c>
      <c r="IJE393" s="21">
        <f t="shared" si="100"/>
        <v>0</v>
      </c>
      <c r="IJF393" s="21">
        <f t="shared" si="100"/>
        <v>0</v>
      </c>
      <c r="IJG393" s="21">
        <f t="shared" si="100"/>
        <v>0</v>
      </c>
      <c r="IJH393" s="21">
        <f t="shared" si="100"/>
        <v>0</v>
      </c>
      <c r="IJI393" s="21">
        <f t="shared" si="100"/>
        <v>0</v>
      </c>
      <c r="IJJ393" s="21">
        <f t="shared" si="100"/>
        <v>0</v>
      </c>
      <c r="IJK393" s="21">
        <f t="shared" si="100"/>
        <v>0</v>
      </c>
      <c r="IJL393" s="21">
        <f t="shared" si="100"/>
        <v>0</v>
      </c>
      <c r="IJM393" s="21">
        <f t="shared" si="100"/>
        <v>0</v>
      </c>
      <c r="IJN393" s="21">
        <f t="shared" si="100"/>
        <v>0</v>
      </c>
      <c r="IJO393" s="21">
        <f t="shared" si="100"/>
        <v>0</v>
      </c>
      <c r="IJP393" s="21">
        <f t="shared" si="100"/>
        <v>0</v>
      </c>
      <c r="IJQ393" s="21">
        <f t="shared" si="100"/>
        <v>0</v>
      </c>
      <c r="IJR393" s="21">
        <f t="shared" si="100"/>
        <v>0</v>
      </c>
      <c r="IJS393" s="21">
        <f t="shared" si="100"/>
        <v>0</v>
      </c>
      <c r="IJT393" s="21">
        <f t="shared" si="100"/>
        <v>0</v>
      </c>
      <c r="IJU393" s="21">
        <f t="shared" si="100"/>
        <v>0</v>
      </c>
      <c r="IJV393" s="21">
        <f t="shared" si="100"/>
        <v>0</v>
      </c>
      <c r="IJW393" s="21">
        <f t="shared" si="100"/>
        <v>0</v>
      </c>
      <c r="IJX393" s="21">
        <f t="shared" si="100"/>
        <v>0</v>
      </c>
      <c r="IJY393" s="21">
        <f t="shared" si="100"/>
        <v>0</v>
      </c>
      <c r="IJZ393" s="21">
        <f t="shared" si="100"/>
        <v>0</v>
      </c>
      <c r="IKA393" s="21">
        <f t="shared" si="100"/>
        <v>0</v>
      </c>
      <c r="IKB393" s="21">
        <f t="shared" si="100"/>
        <v>0</v>
      </c>
      <c r="IKC393" s="21">
        <f t="shared" si="100"/>
        <v>0</v>
      </c>
      <c r="IKD393" s="21">
        <f t="shared" si="100"/>
        <v>0</v>
      </c>
      <c r="IKE393" s="21">
        <f t="shared" si="100"/>
        <v>0</v>
      </c>
      <c r="IKF393" s="21">
        <f t="shared" si="100"/>
        <v>0</v>
      </c>
      <c r="IKG393" s="21">
        <f t="shared" si="100"/>
        <v>0</v>
      </c>
      <c r="IKH393" s="21">
        <f t="shared" si="100"/>
        <v>0</v>
      </c>
      <c r="IKI393" s="21">
        <f t="shared" si="100"/>
        <v>0</v>
      </c>
      <c r="IKJ393" s="21">
        <f t="shared" si="100"/>
        <v>0</v>
      </c>
      <c r="IKK393" s="21">
        <f t="shared" si="100"/>
        <v>0</v>
      </c>
      <c r="IKL393" s="21">
        <f t="shared" si="100"/>
        <v>0</v>
      </c>
      <c r="IKM393" s="21">
        <f t="shared" si="100"/>
        <v>0</v>
      </c>
      <c r="IKN393" s="21">
        <f t="shared" si="100"/>
        <v>0</v>
      </c>
      <c r="IKO393" s="21">
        <f t="shared" si="100"/>
        <v>0</v>
      </c>
      <c r="IKP393" s="21">
        <f t="shared" si="100"/>
        <v>0</v>
      </c>
      <c r="IKQ393" s="21">
        <f t="shared" si="100"/>
        <v>0</v>
      </c>
      <c r="IKR393" s="21">
        <f t="shared" si="100"/>
        <v>0</v>
      </c>
      <c r="IKS393" s="21">
        <f t="shared" si="100"/>
        <v>0</v>
      </c>
      <c r="IKT393" s="21">
        <f t="shared" si="100"/>
        <v>0</v>
      </c>
      <c r="IKU393" s="21">
        <f t="shared" si="100"/>
        <v>0</v>
      </c>
      <c r="IKV393" s="21">
        <f t="shared" si="100"/>
        <v>0</v>
      </c>
      <c r="IKW393" s="21">
        <f t="shared" si="100"/>
        <v>0</v>
      </c>
      <c r="IKX393" s="21">
        <f t="shared" si="100"/>
        <v>0</v>
      </c>
      <c r="IKY393" s="21">
        <f t="shared" si="100"/>
        <v>0</v>
      </c>
      <c r="IKZ393" s="21">
        <f t="shared" si="100"/>
        <v>0</v>
      </c>
      <c r="ILA393" s="21">
        <f t="shared" si="100"/>
        <v>0</v>
      </c>
      <c r="ILB393" s="21">
        <f t="shared" si="100"/>
        <v>0</v>
      </c>
      <c r="ILC393" s="21">
        <f t="shared" si="100"/>
        <v>0</v>
      </c>
      <c r="ILD393" s="21">
        <f t="shared" si="100"/>
        <v>0</v>
      </c>
      <c r="ILE393" s="21">
        <f t="shared" si="100"/>
        <v>0</v>
      </c>
      <c r="ILF393" s="21">
        <f t="shared" si="100"/>
        <v>0</v>
      </c>
      <c r="ILG393" s="21">
        <f t="shared" si="100"/>
        <v>0</v>
      </c>
      <c r="ILH393" s="21">
        <f t="shared" si="100"/>
        <v>0</v>
      </c>
      <c r="ILI393" s="21">
        <f t="shared" ref="ILI393:INT393" si="101">SUM(ILI388:ILI392)</f>
        <v>0</v>
      </c>
      <c r="ILJ393" s="21">
        <f t="shared" si="101"/>
        <v>0</v>
      </c>
      <c r="ILK393" s="21">
        <f t="shared" si="101"/>
        <v>0</v>
      </c>
      <c r="ILL393" s="21">
        <f t="shared" si="101"/>
        <v>0</v>
      </c>
      <c r="ILM393" s="21">
        <f t="shared" si="101"/>
        <v>0</v>
      </c>
      <c r="ILN393" s="21">
        <f t="shared" si="101"/>
        <v>0</v>
      </c>
      <c r="ILO393" s="21">
        <f t="shared" si="101"/>
        <v>0</v>
      </c>
      <c r="ILP393" s="21">
        <f t="shared" si="101"/>
        <v>0</v>
      </c>
      <c r="ILQ393" s="21">
        <f t="shared" si="101"/>
        <v>0</v>
      </c>
      <c r="ILR393" s="21">
        <f t="shared" si="101"/>
        <v>0</v>
      </c>
      <c r="ILS393" s="21">
        <f t="shared" si="101"/>
        <v>0</v>
      </c>
      <c r="ILT393" s="21">
        <f t="shared" si="101"/>
        <v>0</v>
      </c>
      <c r="ILU393" s="21">
        <f t="shared" si="101"/>
        <v>0</v>
      </c>
      <c r="ILV393" s="21">
        <f t="shared" si="101"/>
        <v>0</v>
      </c>
      <c r="ILW393" s="21">
        <f t="shared" si="101"/>
        <v>0</v>
      </c>
      <c r="ILX393" s="21">
        <f t="shared" si="101"/>
        <v>0</v>
      </c>
      <c r="ILY393" s="21">
        <f t="shared" si="101"/>
        <v>0</v>
      </c>
      <c r="ILZ393" s="21">
        <f t="shared" si="101"/>
        <v>0</v>
      </c>
      <c r="IMA393" s="21">
        <f t="shared" si="101"/>
        <v>0</v>
      </c>
      <c r="IMB393" s="21">
        <f t="shared" si="101"/>
        <v>0</v>
      </c>
      <c r="IMC393" s="21">
        <f t="shared" si="101"/>
        <v>0</v>
      </c>
      <c r="IMD393" s="21">
        <f t="shared" si="101"/>
        <v>0</v>
      </c>
      <c r="IME393" s="21">
        <f t="shared" si="101"/>
        <v>0</v>
      </c>
      <c r="IMF393" s="21">
        <f t="shared" si="101"/>
        <v>0</v>
      </c>
      <c r="IMG393" s="21">
        <f t="shared" si="101"/>
        <v>0</v>
      </c>
      <c r="IMH393" s="21">
        <f t="shared" si="101"/>
        <v>0</v>
      </c>
      <c r="IMI393" s="21">
        <f t="shared" si="101"/>
        <v>0</v>
      </c>
      <c r="IMJ393" s="21">
        <f t="shared" si="101"/>
        <v>0</v>
      </c>
      <c r="IMK393" s="21">
        <f t="shared" si="101"/>
        <v>0</v>
      </c>
      <c r="IML393" s="21">
        <f t="shared" si="101"/>
        <v>0</v>
      </c>
      <c r="IMM393" s="21">
        <f t="shared" si="101"/>
        <v>0</v>
      </c>
      <c r="IMN393" s="21">
        <f t="shared" si="101"/>
        <v>0</v>
      </c>
      <c r="IMO393" s="21">
        <f t="shared" si="101"/>
        <v>0</v>
      </c>
      <c r="IMP393" s="21">
        <f t="shared" si="101"/>
        <v>0</v>
      </c>
      <c r="IMQ393" s="21">
        <f t="shared" si="101"/>
        <v>0</v>
      </c>
      <c r="IMR393" s="21">
        <f t="shared" si="101"/>
        <v>0</v>
      </c>
      <c r="IMS393" s="21">
        <f t="shared" si="101"/>
        <v>0</v>
      </c>
      <c r="IMT393" s="21">
        <f t="shared" si="101"/>
        <v>0</v>
      </c>
      <c r="IMU393" s="21">
        <f t="shared" si="101"/>
        <v>0</v>
      </c>
      <c r="IMV393" s="21">
        <f t="shared" si="101"/>
        <v>0</v>
      </c>
      <c r="IMW393" s="21">
        <f t="shared" si="101"/>
        <v>0</v>
      </c>
      <c r="IMX393" s="21">
        <f t="shared" si="101"/>
        <v>0</v>
      </c>
      <c r="IMY393" s="21">
        <f t="shared" si="101"/>
        <v>0</v>
      </c>
      <c r="IMZ393" s="21">
        <f t="shared" si="101"/>
        <v>0</v>
      </c>
      <c r="INA393" s="21">
        <f t="shared" si="101"/>
        <v>0</v>
      </c>
      <c r="INB393" s="21">
        <f t="shared" si="101"/>
        <v>0</v>
      </c>
      <c r="INC393" s="21">
        <f t="shared" si="101"/>
        <v>0</v>
      </c>
      <c r="IND393" s="21">
        <f t="shared" si="101"/>
        <v>0</v>
      </c>
      <c r="INE393" s="21">
        <f t="shared" si="101"/>
        <v>0</v>
      </c>
      <c r="INF393" s="21">
        <f t="shared" si="101"/>
        <v>0</v>
      </c>
      <c r="ING393" s="21">
        <f t="shared" si="101"/>
        <v>0</v>
      </c>
      <c r="INH393" s="21">
        <f t="shared" si="101"/>
        <v>0</v>
      </c>
      <c r="INI393" s="21">
        <f t="shared" si="101"/>
        <v>0</v>
      </c>
      <c r="INJ393" s="21">
        <f t="shared" si="101"/>
        <v>0</v>
      </c>
      <c r="INK393" s="21">
        <f t="shared" si="101"/>
        <v>0</v>
      </c>
      <c r="INL393" s="21">
        <f t="shared" si="101"/>
        <v>0</v>
      </c>
      <c r="INM393" s="21">
        <f t="shared" si="101"/>
        <v>0</v>
      </c>
      <c r="INN393" s="21">
        <f t="shared" si="101"/>
        <v>0</v>
      </c>
      <c r="INO393" s="21">
        <f t="shared" si="101"/>
        <v>0</v>
      </c>
      <c r="INP393" s="21">
        <f t="shared" si="101"/>
        <v>0</v>
      </c>
      <c r="INQ393" s="21">
        <f t="shared" si="101"/>
        <v>0</v>
      </c>
      <c r="INR393" s="21">
        <f t="shared" si="101"/>
        <v>0</v>
      </c>
      <c r="INS393" s="21">
        <f t="shared" si="101"/>
        <v>0</v>
      </c>
      <c r="INT393" s="21">
        <f t="shared" si="101"/>
        <v>0</v>
      </c>
      <c r="INU393" s="21">
        <f t="shared" ref="INU393:IQF393" si="102">SUM(INU388:INU392)</f>
        <v>0</v>
      </c>
      <c r="INV393" s="21">
        <f t="shared" si="102"/>
        <v>0</v>
      </c>
      <c r="INW393" s="21">
        <f t="shared" si="102"/>
        <v>0</v>
      </c>
      <c r="INX393" s="21">
        <f t="shared" si="102"/>
        <v>0</v>
      </c>
      <c r="INY393" s="21">
        <f t="shared" si="102"/>
        <v>0</v>
      </c>
      <c r="INZ393" s="21">
        <f t="shared" si="102"/>
        <v>0</v>
      </c>
      <c r="IOA393" s="21">
        <f t="shared" si="102"/>
        <v>0</v>
      </c>
      <c r="IOB393" s="21">
        <f t="shared" si="102"/>
        <v>0</v>
      </c>
      <c r="IOC393" s="21">
        <f t="shared" si="102"/>
        <v>0</v>
      </c>
      <c r="IOD393" s="21">
        <f t="shared" si="102"/>
        <v>0</v>
      </c>
      <c r="IOE393" s="21">
        <f t="shared" si="102"/>
        <v>0</v>
      </c>
      <c r="IOF393" s="21">
        <f t="shared" si="102"/>
        <v>0</v>
      </c>
      <c r="IOG393" s="21">
        <f t="shared" si="102"/>
        <v>0</v>
      </c>
      <c r="IOH393" s="21">
        <f t="shared" si="102"/>
        <v>0</v>
      </c>
      <c r="IOI393" s="21">
        <f t="shared" si="102"/>
        <v>0</v>
      </c>
      <c r="IOJ393" s="21">
        <f t="shared" si="102"/>
        <v>0</v>
      </c>
      <c r="IOK393" s="21">
        <f t="shared" si="102"/>
        <v>0</v>
      </c>
      <c r="IOL393" s="21">
        <f t="shared" si="102"/>
        <v>0</v>
      </c>
      <c r="IOM393" s="21">
        <f t="shared" si="102"/>
        <v>0</v>
      </c>
      <c r="ION393" s="21">
        <f t="shared" si="102"/>
        <v>0</v>
      </c>
      <c r="IOO393" s="21">
        <f t="shared" si="102"/>
        <v>0</v>
      </c>
      <c r="IOP393" s="21">
        <f t="shared" si="102"/>
        <v>0</v>
      </c>
      <c r="IOQ393" s="21">
        <f t="shared" si="102"/>
        <v>0</v>
      </c>
      <c r="IOR393" s="21">
        <f t="shared" si="102"/>
        <v>0</v>
      </c>
      <c r="IOS393" s="21">
        <f t="shared" si="102"/>
        <v>0</v>
      </c>
      <c r="IOT393" s="21">
        <f t="shared" si="102"/>
        <v>0</v>
      </c>
      <c r="IOU393" s="21">
        <f t="shared" si="102"/>
        <v>0</v>
      </c>
      <c r="IOV393" s="21">
        <f t="shared" si="102"/>
        <v>0</v>
      </c>
      <c r="IOW393" s="21">
        <f t="shared" si="102"/>
        <v>0</v>
      </c>
      <c r="IOX393" s="21">
        <f t="shared" si="102"/>
        <v>0</v>
      </c>
      <c r="IOY393" s="21">
        <f t="shared" si="102"/>
        <v>0</v>
      </c>
      <c r="IOZ393" s="21">
        <f t="shared" si="102"/>
        <v>0</v>
      </c>
      <c r="IPA393" s="21">
        <f t="shared" si="102"/>
        <v>0</v>
      </c>
      <c r="IPB393" s="21">
        <f t="shared" si="102"/>
        <v>0</v>
      </c>
      <c r="IPC393" s="21">
        <f t="shared" si="102"/>
        <v>0</v>
      </c>
      <c r="IPD393" s="21">
        <f t="shared" si="102"/>
        <v>0</v>
      </c>
      <c r="IPE393" s="21">
        <f t="shared" si="102"/>
        <v>0</v>
      </c>
      <c r="IPF393" s="21">
        <f t="shared" si="102"/>
        <v>0</v>
      </c>
      <c r="IPG393" s="21">
        <f t="shared" si="102"/>
        <v>0</v>
      </c>
      <c r="IPH393" s="21">
        <f t="shared" si="102"/>
        <v>0</v>
      </c>
      <c r="IPI393" s="21">
        <f t="shared" si="102"/>
        <v>0</v>
      </c>
      <c r="IPJ393" s="21">
        <f t="shared" si="102"/>
        <v>0</v>
      </c>
      <c r="IPK393" s="21">
        <f t="shared" si="102"/>
        <v>0</v>
      </c>
      <c r="IPL393" s="21">
        <f t="shared" si="102"/>
        <v>0</v>
      </c>
      <c r="IPM393" s="21">
        <f t="shared" si="102"/>
        <v>0</v>
      </c>
      <c r="IPN393" s="21">
        <f t="shared" si="102"/>
        <v>0</v>
      </c>
      <c r="IPO393" s="21">
        <f t="shared" si="102"/>
        <v>0</v>
      </c>
      <c r="IPP393" s="21">
        <f t="shared" si="102"/>
        <v>0</v>
      </c>
      <c r="IPQ393" s="21">
        <f t="shared" si="102"/>
        <v>0</v>
      </c>
      <c r="IPR393" s="21">
        <f t="shared" si="102"/>
        <v>0</v>
      </c>
      <c r="IPS393" s="21">
        <f t="shared" si="102"/>
        <v>0</v>
      </c>
      <c r="IPT393" s="21">
        <f t="shared" si="102"/>
        <v>0</v>
      </c>
      <c r="IPU393" s="21">
        <f t="shared" si="102"/>
        <v>0</v>
      </c>
      <c r="IPV393" s="21">
        <f t="shared" si="102"/>
        <v>0</v>
      </c>
      <c r="IPW393" s="21">
        <f t="shared" si="102"/>
        <v>0</v>
      </c>
      <c r="IPX393" s="21">
        <f t="shared" si="102"/>
        <v>0</v>
      </c>
      <c r="IPY393" s="21">
        <f t="shared" si="102"/>
        <v>0</v>
      </c>
      <c r="IPZ393" s="21">
        <f t="shared" si="102"/>
        <v>0</v>
      </c>
      <c r="IQA393" s="21">
        <f t="shared" si="102"/>
        <v>0</v>
      </c>
      <c r="IQB393" s="21">
        <f t="shared" si="102"/>
        <v>0</v>
      </c>
      <c r="IQC393" s="21">
        <f t="shared" si="102"/>
        <v>0</v>
      </c>
      <c r="IQD393" s="21">
        <f t="shared" si="102"/>
        <v>0</v>
      </c>
      <c r="IQE393" s="21">
        <f t="shared" si="102"/>
        <v>0</v>
      </c>
      <c r="IQF393" s="21">
        <f t="shared" si="102"/>
        <v>0</v>
      </c>
      <c r="IQG393" s="21">
        <f t="shared" ref="IQG393:ISR393" si="103">SUM(IQG388:IQG392)</f>
        <v>0</v>
      </c>
      <c r="IQH393" s="21">
        <f t="shared" si="103"/>
        <v>0</v>
      </c>
      <c r="IQI393" s="21">
        <f t="shared" si="103"/>
        <v>0</v>
      </c>
      <c r="IQJ393" s="21">
        <f t="shared" si="103"/>
        <v>0</v>
      </c>
      <c r="IQK393" s="21">
        <f t="shared" si="103"/>
        <v>0</v>
      </c>
      <c r="IQL393" s="21">
        <f t="shared" si="103"/>
        <v>0</v>
      </c>
      <c r="IQM393" s="21">
        <f t="shared" si="103"/>
        <v>0</v>
      </c>
      <c r="IQN393" s="21">
        <f t="shared" si="103"/>
        <v>0</v>
      </c>
      <c r="IQO393" s="21">
        <f t="shared" si="103"/>
        <v>0</v>
      </c>
      <c r="IQP393" s="21">
        <f t="shared" si="103"/>
        <v>0</v>
      </c>
      <c r="IQQ393" s="21">
        <f t="shared" si="103"/>
        <v>0</v>
      </c>
      <c r="IQR393" s="21">
        <f t="shared" si="103"/>
        <v>0</v>
      </c>
      <c r="IQS393" s="21">
        <f t="shared" si="103"/>
        <v>0</v>
      </c>
      <c r="IQT393" s="21">
        <f t="shared" si="103"/>
        <v>0</v>
      </c>
      <c r="IQU393" s="21">
        <f t="shared" si="103"/>
        <v>0</v>
      </c>
      <c r="IQV393" s="21">
        <f t="shared" si="103"/>
        <v>0</v>
      </c>
      <c r="IQW393" s="21">
        <f t="shared" si="103"/>
        <v>0</v>
      </c>
      <c r="IQX393" s="21">
        <f t="shared" si="103"/>
        <v>0</v>
      </c>
      <c r="IQY393" s="21">
        <f t="shared" si="103"/>
        <v>0</v>
      </c>
      <c r="IQZ393" s="21">
        <f t="shared" si="103"/>
        <v>0</v>
      </c>
      <c r="IRA393" s="21">
        <f t="shared" si="103"/>
        <v>0</v>
      </c>
      <c r="IRB393" s="21">
        <f t="shared" si="103"/>
        <v>0</v>
      </c>
      <c r="IRC393" s="21">
        <f t="shared" si="103"/>
        <v>0</v>
      </c>
      <c r="IRD393" s="21">
        <f t="shared" si="103"/>
        <v>0</v>
      </c>
      <c r="IRE393" s="21">
        <f t="shared" si="103"/>
        <v>0</v>
      </c>
      <c r="IRF393" s="21">
        <f t="shared" si="103"/>
        <v>0</v>
      </c>
      <c r="IRG393" s="21">
        <f t="shared" si="103"/>
        <v>0</v>
      </c>
      <c r="IRH393" s="21">
        <f t="shared" si="103"/>
        <v>0</v>
      </c>
      <c r="IRI393" s="21">
        <f t="shared" si="103"/>
        <v>0</v>
      </c>
      <c r="IRJ393" s="21">
        <f t="shared" si="103"/>
        <v>0</v>
      </c>
      <c r="IRK393" s="21">
        <f t="shared" si="103"/>
        <v>0</v>
      </c>
      <c r="IRL393" s="21">
        <f t="shared" si="103"/>
        <v>0</v>
      </c>
      <c r="IRM393" s="21">
        <f t="shared" si="103"/>
        <v>0</v>
      </c>
      <c r="IRN393" s="21">
        <f t="shared" si="103"/>
        <v>0</v>
      </c>
      <c r="IRO393" s="21">
        <f t="shared" si="103"/>
        <v>0</v>
      </c>
      <c r="IRP393" s="21">
        <f t="shared" si="103"/>
        <v>0</v>
      </c>
      <c r="IRQ393" s="21">
        <f t="shared" si="103"/>
        <v>0</v>
      </c>
      <c r="IRR393" s="21">
        <f t="shared" si="103"/>
        <v>0</v>
      </c>
      <c r="IRS393" s="21">
        <f t="shared" si="103"/>
        <v>0</v>
      </c>
      <c r="IRT393" s="21">
        <f t="shared" si="103"/>
        <v>0</v>
      </c>
      <c r="IRU393" s="21">
        <f t="shared" si="103"/>
        <v>0</v>
      </c>
      <c r="IRV393" s="21">
        <f t="shared" si="103"/>
        <v>0</v>
      </c>
      <c r="IRW393" s="21">
        <f t="shared" si="103"/>
        <v>0</v>
      </c>
      <c r="IRX393" s="21">
        <f t="shared" si="103"/>
        <v>0</v>
      </c>
      <c r="IRY393" s="21">
        <f t="shared" si="103"/>
        <v>0</v>
      </c>
      <c r="IRZ393" s="21">
        <f t="shared" si="103"/>
        <v>0</v>
      </c>
      <c r="ISA393" s="21">
        <f t="shared" si="103"/>
        <v>0</v>
      </c>
      <c r="ISB393" s="21">
        <f t="shared" si="103"/>
        <v>0</v>
      </c>
      <c r="ISC393" s="21">
        <f t="shared" si="103"/>
        <v>0</v>
      </c>
      <c r="ISD393" s="21">
        <f t="shared" si="103"/>
        <v>0</v>
      </c>
      <c r="ISE393" s="21">
        <f t="shared" si="103"/>
        <v>0</v>
      </c>
      <c r="ISF393" s="21">
        <f t="shared" si="103"/>
        <v>0</v>
      </c>
      <c r="ISG393" s="21">
        <f t="shared" si="103"/>
        <v>0</v>
      </c>
      <c r="ISH393" s="21">
        <f t="shared" si="103"/>
        <v>0</v>
      </c>
      <c r="ISI393" s="21">
        <f t="shared" si="103"/>
        <v>0</v>
      </c>
      <c r="ISJ393" s="21">
        <f t="shared" si="103"/>
        <v>0</v>
      </c>
      <c r="ISK393" s="21">
        <f t="shared" si="103"/>
        <v>0</v>
      </c>
      <c r="ISL393" s="21">
        <f t="shared" si="103"/>
        <v>0</v>
      </c>
      <c r="ISM393" s="21">
        <f t="shared" si="103"/>
        <v>0</v>
      </c>
      <c r="ISN393" s="21">
        <f t="shared" si="103"/>
        <v>0</v>
      </c>
      <c r="ISO393" s="21">
        <f t="shared" si="103"/>
        <v>0</v>
      </c>
      <c r="ISP393" s="21">
        <f t="shared" si="103"/>
        <v>0</v>
      </c>
      <c r="ISQ393" s="21">
        <f t="shared" si="103"/>
        <v>0</v>
      </c>
      <c r="ISR393" s="21">
        <f t="shared" si="103"/>
        <v>0</v>
      </c>
      <c r="ISS393" s="21">
        <f t="shared" ref="ISS393:IVD393" si="104">SUM(ISS388:ISS392)</f>
        <v>0</v>
      </c>
      <c r="IST393" s="21">
        <f t="shared" si="104"/>
        <v>0</v>
      </c>
      <c r="ISU393" s="21">
        <f t="shared" si="104"/>
        <v>0</v>
      </c>
      <c r="ISV393" s="21">
        <f t="shared" si="104"/>
        <v>0</v>
      </c>
      <c r="ISW393" s="21">
        <f t="shared" si="104"/>
        <v>0</v>
      </c>
      <c r="ISX393" s="21">
        <f t="shared" si="104"/>
        <v>0</v>
      </c>
      <c r="ISY393" s="21">
        <f t="shared" si="104"/>
        <v>0</v>
      </c>
      <c r="ISZ393" s="21">
        <f t="shared" si="104"/>
        <v>0</v>
      </c>
      <c r="ITA393" s="21">
        <f t="shared" si="104"/>
        <v>0</v>
      </c>
      <c r="ITB393" s="21">
        <f t="shared" si="104"/>
        <v>0</v>
      </c>
      <c r="ITC393" s="21">
        <f t="shared" si="104"/>
        <v>0</v>
      </c>
      <c r="ITD393" s="21">
        <f t="shared" si="104"/>
        <v>0</v>
      </c>
      <c r="ITE393" s="21">
        <f t="shared" si="104"/>
        <v>0</v>
      </c>
      <c r="ITF393" s="21">
        <f t="shared" si="104"/>
        <v>0</v>
      </c>
      <c r="ITG393" s="21">
        <f t="shared" si="104"/>
        <v>0</v>
      </c>
      <c r="ITH393" s="21">
        <f t="shared" si="104"/>
        <v>0</v>
      </c>
      <c r="ITI393" s="21">
        <f t="shared" si="104"/>
        <v>0</v>
      </c>
      <c r="ITJ393" s="21">
        <f t="shared" si="104"/>
        <v>0</v>
      </c>
      <c r="ITK393" s="21">
        <f t="shared" si="104"/>
        <v>0</v>
      </c>
      <c r="ITL393" s="21">
        <f t="shared" si="104"/>
        <v>0</v>
      </c>
      <c r="ITM393" s="21">
        <f t="shared" si="104"/>
        <v>0</v>
      </c>
      <c r="ITN393" s="21">
        <f t="shared" si="104"/>
        <v>0</v>
      </c>
      <c r="ITO393" s="21">
        <f t="shared" si="104"/>
        <v>0</v>
      </c>
      <c r="ITP393" s="21">
        <f t="shared" si="104"/>
        <v>0</v>
      </c>
      <c r="ITQ393" s="21">
        <f t="shared" si="104"/>
        <v>0</v>
      </c>
      <c r="ITR393" s="21">
        <f t="shared" si="104"/>
        <v>0</v>
      </c>
      <c r="ITS393" s="21">
        <f t="shared" si="104"/>
        <v>0</v>
      </c>
      <c r="ITT393" s="21">
        <f t="shared" si="104"/>
        <v>0</v>
      </c>
      <c r="ITU393" s="21">
        <f t="shared" si="104"/>
        <v>0</v>
      </c>
      <c r="ITV393" s="21">
        <f t="shared" si="104"/>
        <v>0</v>
      </c>
      <c r="ITW393" s="21">
        <f t="shared" si="104"/>
        <v>0</v>
      </c>
      <c r="ITX393" s="21">
        <f t="shared" si="104"/>
        <v>0</v>
      </c>
      <c r="ITY393" s="21">
        <f t="shared" si="104"/>
        <v>0</v>
      </c>
      <c r="ITZ393" s="21">
        <f t="shared" si="104"/>
        <v>0</v>
      </c>
      <c r="IUA393" s="21">
        <f t="shared" si="104"/>
        <v>0</v>
      </c>
      <c r="IUB393" s="21">
        <f t="shared" si="104"/>
        <v>0</v>
      </c>
      <c r="IUC393" s="21">
        <f t="shared" si="104"/>
        <v>0</v>
      </c>
      <c r="IUD393" s="21">
        <f t="shared" si="104"/>
        <v>0</v>
      </c>
      <c r="IUE393" s="21">
        <f t="shared" si="104"/>
        <v>0</v>
      </c>
      <c r="IUF393" s="21">
        <f t="shared" si="104"/>
        <v>0</v>
      </c>
      <c r="IUG393" s="21">
        <f t="shared" si="104"/>
        <v>0</v>
      </c>
      <c r="IUH393" s="21">
        <f t="shared" si="104"/>
        <v>0</v>
      </c>
      <c r="IUI393" s="21">
        <f t="shared" si="104"/>
        <v>0</v>
      </c>
      <c r="IUJ393" s="21">
        <f t="shared" si="104"/>
        <v>0</v>
      </c>
      <c r="IUK393" s="21">
        <f t="shared" si="104"/>
        <v>0</v>
      </c>
      <c r="IUL393" s="21">
        <f t="shared" si="104"/>
        <v>0</v>
      </c>
      <c r="IUM393" s="21">
        <f t="shared" si="104"/>
        <v>0</v>
      </c>
      <c r="IUN393" s="21">
        <f t="shared" si="104"/>
        <v>0</v>
      </c>
      <c r="IUO393" s="21">
        <f t="shared" si="104"/>
        <v>0</v>
      </c>
      <c r="IUP393" s="21">
        <f t="shared" si="104"/>
        <v>0</v>
      </c>
      <c r="IUQ393" s="21">
        <f t="shared" si="104"/>
        <v>0</v>
      </c>
      <c r="IUR393" s="21">
        <f t="shared" si="104"/>
        <v>0</v>
      </c>
      <c r="IUS393" s="21">
        <f t="shared" si="104"/>
        <v>0</v>
      </c>
      <c r="IUT393" s="21">
        <f t="shared" si="104"/>
        <v>0</v>
      </c>
      <c r="IUU393" s="21">
        <f t="shared" si="104"/>
        <v>0</v>
      </c>
      <c r="IUV393" s="21">
        <f t="shared" si="104"/>
        <v>0</v>
      </c>
      <c r="IUW393" s="21">
        <f t="shared" si="104"/>
        <v>0</v>
      </c>
      <c r="IUX393" s="21">
        <f t="shared" si="104"/>
        <v>0</v>
      </c>
      <c r="IUY393" s="21">
        <f t="shared" si="104"/>
        <v>0</v>
      </c>
      <c r="IUZ393" s="21">
        <f t="shared" si="104"/>
        <v>0</v>
      </c>
      <c r="IVA393" s="21">
        <f t="shared" si="104"/>
        <v>0</v>
      </c>
      <c r="IVB393" s="21">
        <f t="shared" si="104"/>
        <v>0</v>
      </c>
      <c r="IVC393" s="21">
        <f t="shared" si="104"/>
        <v>0</v>
      </c>
      <c r="IVD393" s="21">
        <f t="shared" si="104"/>
        <v>0</v>
      </c>
      <c r="IVE393" s="21">
        <f t="shared" ref="IVE393:IXP393" si="105">SUM(IVE388:IVE392)</f>
        <v>0</v>
      </c>
      <c r="IVF393" s="21">
        <f t="shared" si="105"/>
        <v>0</v>
      </c>
      <c r="IVG393" s="21">
        <f t="shared" si="105"/>
        <v>0</v>
      </c>
      <c r="IVH393" s="21">
        <f t="shared" si="105"/>
        <v>0</v>
      </c>
      <c r="IVI393" s="21">
        <f t="shared" si="105"/>
        <v>0</v>
      </c>
      <c r="IVJ393" s="21">
        <f t="shared" si="105"/>
        <v>0</v>
      </c>
      <c r="IVK393" s="21">
        <f t="shared" si="105"/>
        <v>0</v>
      </c>
      <c r="IVL393" s="21">
        <f t="shared" si="105"/>
        <v>0</v>
      </c>
      <c r="IVM393" s="21">
        <f t="shared" si="105"/>
        <v>0</v>
      </c>
      <c r="IVN393" s="21">
        <f t="shared" si="105"/>
        <v>0</v>
      </c>
      <c r="IVO393" s="21">
        <f t="shared" si="105"/>
        <v>0</v>
      </c>
      <c r="IVP393" s="21">
        <f t="shared" si="105"/>
        <v>0</v>
      </c>
      <c r="IVQ393" s="21">
        <f t="shared" si="105"/>
        <v>0</v>
      </c>
      <c r="IVR393" s="21">
        <f t="shared" si="105"/>
        <v>0</v>
      </c>
      <c r="IVS393" s="21">
        <f t="shared" si="105"/>
        <v>0</v>
      </c>
      <c r="IVT393" s="21">
        <f t="shared" si="105"/>
        <v>0</v>
      </c>
      <c r="IVU393" s="21">
        <f t="shared" si="105"/>
        <v>0</v>
      </c>
      <c r="IVV393" s="21">
        <f t="shared" si="105"/>
        <v>0</v>
      </c>
      <c r="IVW393" s="21">
        <f t="shared" si="105"/>
        <v>0</v>
      </c>
      <c r="IVX393" s="21">
        <f t="shared" si="105"/>
        <v>0</v>
      </c>
      <c r="IVY393" s="21">
        <f t="shared" si="105"/>
        <v>0</v>
      </c>
      <c r="IVZ393" s="21">
        <f t="shared" si="105"/>
        <v>0</v>
      </c>
      <c r="IWA393" s="21">
        <f t="shared" si="105"/>
        <v>0</v>
      </c>
      <c r="IWB393" s="21">
        <f t="shared" si="105"/>
        <v>0</v>
      </c>
      <c r="IWC393" s="21">
        <f t="shared" si="105"/>
        <v>0</v>
      </c>
      <c r="IWD393" s="21">
        <f t="shared" si="105"/>
        <v>0</v>
      </c>
      <c r="IWE393" s="21">
        <f t="shared" si="105"/>
        <v>0</v>
      </c>
      <c r="IWF393" s="21">
        <f t="shared" si="105"/>
        <v>0</v>
      </c>
      <c r="IWG393" s="21">
        <f t="shared" si="105"/>
        <v>0</v>
      </c>
      <c r="IWH393" s="21">
        <f t="shared" si="105"/>
        <v>0</v>
      </c>
      <c r="IWI393" s="21">
        <f t="shared" si="105"/>
        <v>0</v>
      </c>
      <c r="IWJ393" s="21">
        <f t="shared" si="105"/>
        <v>0</v>
      </c>
      <c r="IWK393" s="21">
        <f t="shared" si="105"/>
        <v>0</v>
      </c>
      <c r="IWL393" s="21">
        <f t="shared" si="105"/>
        <v>0</v>
      </c>
      <c r="IWM393" s="21">
        <f t="shared" si="105"/>
        <v>0</v>
      </c>
      <c r="IWN393" s="21">
        <f t="shared" si="105"/>
        <v>0</v>
      </c>
      <c r="IWO393" s="21">
        <f t="shared" si="105"/>
        <v>0</v>
      </c>
      <c r="IWP393" s="21">
        <f t="shared" si="105"/>
        <v>0</v>
      </c>
      <c r="IWQ393" s="21">
        <f t="shared" si="105"/>
        <v>0</v>
      </c>
      <c r="IWR393" s="21">
        <f t="shared" si="105"/>
        <v>0</v>
      </c>
      <c r="IWS393" s="21">
        <f t="shared" si="105"/>
        <v>0</v>
      </c>
      <c r="IWT393" s="21">
        <f t="shared" si="105"/>
        <v>0</v>
      </c>
      <c r="IWU393" s="21">
        <f t="shared" si="105"/>
        <v>0</v>
      </c>
      <c r="IWV393" s="21">
        <f t="shared" si="105"/>
        <v>0</v>
      </c>
      <c r="IWW393" s="21">
        <f t="shared" si="105"/>
        <v>0</v>
      </c>
      <c r="IWX393" s="21">
        <f t="shared" si="105"/>
        <v>0</v>
      </c>
      <c r="IWY393" s="21">
        <f t="shared" si="105"/>
        <v>0</v>
      </c>
      <c r="IWZ393" s="21">
        <f t="shared" si="105"/>
        <v>0</v>
      </c>
      <c r="IXA393" s="21">
        <f t="shared" si="105"/>
        <v>0</v>
      </c>
      <c r="IXB393" s="21">
        <f t="shared" si="105"/>
        <v>0</v>
      </c>
      <c r="IXC393" s="21">
        <f t="shared" si="105"/>
        <v>0</v>
      </c>
      <c r="IXD393" s="21">
        <f t="shared" si="105"/>
        <v>0</v>
      </c>
      <c r="IXE393" s="21">
        <f t="shared" si="105"/>
        <v>0</v>
      </c>
      <c r="IXF393" s="21">
        <f t="shared" si="105"/>
        <v>0</v>
      </c>
      <c r="IXG393" s="21">
        <f t="shared" si="105"/>
        <v>0</v>
      </c>
      <c r="IXH393" s="21">
        <f t="shared" si="105"/>
        <v>0</v>
      </c>
      <c r="IXI393" s="21">
        <f t="shared" si="105"/>
        <v>0</v>
      </c>
      <c r="IXJ393" s="21">
        <f t="shared" si="105"/>
        <v>0</v>
      </c>
      <c r="IXK393" s="21">
        <f t="shared" si="105"/>
        <v>0</v>
      </c>
      <c r="IXL393" s="21">
        <f t="shared" si="105"/>
        <v>0</v>
      </c>
      <c r="IXM393" s="21">
        <f t="shared" si="105"/>
        <v>0</v>
      </c>
      <c r="IXN393" s="21">
        <f t="shared" si="105"/>
        <v>0</v>
      </c>
      <c r="IXO393" s="21">
        <f t="shared" si="105"/>
        <v>0</v>
      </c>
      <c r="IXP393" s="21">
        <f t="shared" si="105"/>
        <v>0</v>
      </c>
      <c r="IXQ393" s="21">
        <f t="shared" ref="IXQ393:JAB393" si="106">SUM(IXQ388:IXQ392)</f>
        <v>0</v>
      </c>
      <c r="IXR393" s="21">
        <f t="shared" si="106"/>
        <v>0</v>
      </c>
      <c r="IXS393" s="21">
        <f t="shared" si="106"/>
        <v>0</v>
      </c>
      <c r="IXT393" s="21">
        <f t="shared" si="106"/>
        <v>0</v>
      </c>
      <c r="IXU393" s="21">
        <f t="shared" si="106"/>
        <v>0</v>
      </c>
      <c r="IXV393" s="21">
        <f t="shared" si="106"/>
        <v>0</v>
      </c>
      <c r="IXW393" s="21">
        <f t="shared" si="106"/>
        <v>0</v>
      </c>
      <c r="IXX393" s="21">
        <f t="shared" si="106"/>
        <v>0</v>
      </c>
      <c r="IXY393" s="21">
        <f t="shared" si="106"/>
        <v>0</v>
      </c>
      <c r="IXZ393" s="21">
        <f t="shared" si="106"/>
        <v>0</v>
      </c>
      <c r="IYA393" s="21">
        <f t="shared" si="106"/>
        <v>0</v>
      </c>
      <c r="IYB393" s="21">
        <f t="shared" si="106"/>
        <v>0</v>
      </c>
      <c r="IYC393" s="21">
        <f t="shared" si="106"/>
        <v>0</v>
      </c>
      <c r="IYD393" s="21">
        <f t="shared" si="106"/>
        <v>0</v>
      </c>
      <c r="IYE393" s="21">
        <f t="shared" si="106"/>
        <v>0</v>
      </c>
      <c r="IYF393" s="21">
        <f t="shared" si="106"/>
        <v>0</v>
      </c>
      <c r="IYG393" s="21">
        <f t="shared" si="106"/>
        <v>0</v>
      </c>
      <c r="IYH393" s="21">
        <f t="shared" si="106"/>
        <v>0</v>
      </c>
      <c r="IYI393" s="21">
        <f t="shared" si="106"/>
        <v>0</v>
      </c>
      <c r="IYJ393" s="21">
        <f t="shared" si="106"/>
        <v>0</v>
      </c>
      <c r="IYK393" s="21">
        <f t="shared" si="106"/>
        <v>0</v>
      </c>
      <c r="IYL393" s="21">
        <f t="shared" si="106"/>
        <v>0</v>
      </c>
      <c r="IYM393" s="21">
        <f t="shared" si="106"/>
        <v>0</v>
      </c>
      <c r="IYN393" s="21">
        <f t="shared" si="106"/>
        <v>0</v>
      </c>
      <c r="IYO393" s="21">
        <f t="shared" si="106"/>
        <v>0</v>
      </c>
      <c r="IYP393" s="21">
        <f t="shared" si="106"/>
        <v>0</v>
      </c>
      <c r="IYQ393" s="21">
        <f t="shared" si="106"/>
        <v>0</v>
      </c>
      <c r="IYR393" s="21">
        <f t="shared" si="106"/>
        <v>0</v>
      </c>
      <c r="IYS393" s="21">
        <f t="shared" si="106"/>
        <v>0</v>
      </c>
      <c r="IYT393" s="21">
        <f t="shared" si="106"/>
        <v>0</v>
      </c>
      <c r="IYU393" s="21">
        <f t="shared" si="106"/>
        <v>0</v>
      </c>
      <c r="IYV393" s="21">
        <f t="shared" si="106"/>
        <v>0</v>
      </c>
      <c r="IYW393" s="21">
        <f t="shared" si="106"/>
        <v>0</v>
      </c>
      <c r="IYX393" s="21">
        <f t="shared" si="106"/>
        <v>0</v>
      </c>
      <c r="IYY393" s="21">
        <f t="shared" si="106"/>
        <v>0</v>
      </c>
      <c r="IYZ393" s="21">
        <f t="shared" si="106"/>
        <v>0</v>
      </c>
      <c r="IZA393" s="21">
        <f t="shared" si="106"/>
        <v>0</v>
      </c>
      <c r="IZB393" s="21">
        <f t="shared" si="106"/>
        <v>0</v>
      </c>
      <c r="IZC393" s="21">
        <f t="shared" si="106"/>
        <v>0</v>
      </c>
      <c r="IZD393" s="21">
        <f t="shared" si="106"/>
        <v>0</v>
      </c>
      <c r="IZE393" s="21">
        <f t="shared" si="106"/>
        <v>0</v>
      </c>
      <c r="IZF393" s="21">
        <f t="shared" si="106"/>
        <v>0</v>
      </c>
      <c r="IZG393" s="21">
        <f t="shared" si="106"/>
        <v>0</v>
      </c>
      <c r="IZH393" s="21">
        <f t="shared" si="106"/>
        <v>0</v>
      </c>
      <c r="IZI393" s="21">
        <f t="shared" si="106"/>
        <v>0</v>
      </c>
      <c r="IZJ393" s="21">
        <f t="shared" si="106"/>
        <v>0</v>
      </c>
      <c r="IZK393" s="21">
        <f t="shared" si="106"/>
        <v>0</v>
      </c>
      <c r="IZL393" s="21">
        <f t="shared" si="106"/>
        <v>0</v>
      </c>
      <c r="IZM393" s="21">
        <f t="shared" si="106"/>
        <v>0</v>
      </c>
      <c r="IZN393" s="21">
        <f t="shared" si="106"/>
        <v>0</v>
      </c>
      <c r="IZO393" s="21">
        <f t="shared" si="106"/>
        <v>0</v>
      </c>
      <c r="IZP393" s="21">
        <f t="shared" si="106"/>
        <v>0</v>
      </c>
      <c r="IZQ393" s="21">
        <f t="shared" si="106"/>
        <v>0</v>
      </c>
      <c r="IZR393" s="21">
        <f t="shared" si="106"/>
        <v>0</v>
      </c>
      <c r="IZS393" s="21">
        <f t="shared" si="106"/>
        <v>0</v>
      </c>
      <c r="IZT393" s="21">
        <f t="shared" si="106"/>
        <v>0</v>
      </c>
      <c r="IZU393" s="21">
        <f t="shared" si="106"/>
        <v>0</v>
      </c>
      <c r="IZV393" s="21">
        <f t="shared" si="106"/>
        <v>0</v>
      </c>
      <c r="IZW393" s="21">
        <f t="shared" si="106"/>
        <v>0</v>
      </c>
      <c r="IZX393" s="21">
        <f t="shared" si="106"/>
        <v>0</v>
      </c>
      <c r="IZY393" s="21">
        <f t="shared" si="106"/>
        <v>0</v>
      </c>
      <c r="IZZ393" s="21">
        <f t="shared" si="106"/>
        <v>0</v>
      </c>
      <c r="JAA393" s="21">
        <f t="shared" si="106"/>
        <v>0</v>
      </c>
      <c r="JAB393" s="21">
        <f t="shared" si="106"/>
        <v>0</v>
      </c>
      <c r="JAC393" s="21">
        <f t="shared" ref="JAC393:JCN393" si="107">SUM(JAC388:JAC392)</f>
        <v>0</v>
      </c>
      <c r="JAD393" s="21">
        <f t="shared" si="107"/>
        <v>0</v>
      </c>
      <c r="JAE393" s="21">
        <f t="shared" si="107"/>
        <v>0</v>
      </c>
      <c r="JAF393" s="21">
        <f t="shared" si="107"/>
        <v>0</v>
      </c>
      <c r="JAG393" s="21">
        <f t="shared" si="107"/>
        <v>0</v>
      </c>
      <c r="JAH393" s="21">
        <f t="shared" si="107"/>
        <v>0</v>
      </c>
      <c r="JAI393" s="21">
        <f t="shared" si="107"/>
        <v>0</v>
      </c>
      <c r="JAJ393" s="21">
        <f t="shared" si="107"/>
        <v>0</v>
      </c>
      <c r="JAK393" s="21">
        <f t="shared" si="107"/>
        <v>0</v>
      </c>
      <c r="JAL393" s="21">
        <f t="shared" si="107"/>
        <v>0</v>
      </c>
      <c r="JAM393" s="21">
        <f t="shared" si="107"/>
        <v>0</v>
      </c>
      <c r="JAN393" s="21">
        <f t="shared" si="107"/>
        <v>0</v>
      </c>
      <c r="JAO393" s="21">
        <f t="shared" si="107"/>
        <v>0</v>
      </c>
      <c r="JAP393" s="21">
        <f t="shared" si="107"/>
        <v>0</v>
      </c>
      <c r="JAQ393" s="21">
        <f t="shared" si="107"/>
        <v>0</v>
      </c>
      <c r="JAR393" s="21">
        <f t="shared" si="107"/>
        <v>0</v>
      </c>
      <c r="JAS393" s="21">
        <f t="shared" si="107"/>
        <v>0</v>
      </c>
      <c r="JAT393" s="21">
        <f t="shared" si="107"/>
        <v>0</v>
      </c>
      <c r="JAU393" s="21">
        <f t="shared" si="107"/>
        <v>0</v>
      </c>
      <c r="JAV393" s="21">
        <f t="shared" si="107"/>
        <v>0</v>
      </c>
      <c r="JAW393" s="21">
        <f t="shared" si="107"/>
        <v>0</v>
      </c>
      <c r="JAX393" s="21">
        <f t="shared" si="107"/>
        <v>0</v>
      </c>
      <c r="JAY393" s="21">
        <f t="shared" si="107"/>
        <v>0</v>
      </c>
      <c r="JAZ393" s="21">
        <f t="shared" si="107"/>
        <v>0</v>
      </c>
      <c r="JBA393" s="21">
        <f t="shared" si="107"/>
        <v>0</v>
      </c>
      <c r="JBB393" s="21">
        <f t="shared" si="107"/>
        <v>0</v>
      </c>
      <c r="JBC393" s="21">
        <f t="shared" si="107"/>
        <v>0</v>
      </c>
      <c r="JBD393" s="21">
        <f t="shared" si="107"/>
        <v>0</v>
      </c>
      <c r="JBE393" s="21">
        <f t="shared" si="107"/>
        <v>0</v>
      </c>
      <c r="JBF393" s="21">
        <f t="shared" si="107"/>
        <v>0</v>
      </c>
      <c r="JBG393" s="21">
        <f t="shared" si="107"/>
        <v>0</v>
      </c>
      <c r="JBH393" s="21">
        <f t="shared" si="107"/>
        <v>0</v>
      </c>
      <c r="JBI393" s="21">
        <f t="shared" si="107"/>
        <v>0</v>
      </c>
      <c r="JBJ393" s="21">
        <f t="shared" si="107"/>
        <v>0</v>
      </c>
      <c r="JBK393" s="21">
        <f t="shared" si="107"/>
        <v>0</v>
      </c>
      <c r="JBL393" s="21">
        <f t="shared" si="107"/>
        <v>0</v>
      </c>
      <c r="JBM393" s="21">
        <f t="shared" si="107"/>
        <v>0</v>
      </c>
      <c r="JBN393" s="21">
        <f t="shared" si="107"/>
        <v>0</v>
      </c>
      <c r="JBO393" s="21">
        <f t="shared" si="107"/>
        <v>0</v>
      </c>
      <c r="JBP393" s="21">
        <f t="shared" si="107"/>
        <v>0</v>
      </c>
      <c r="JBQ393" s="21">
        <f t="shared" si="107"/>
        <v>0</v>
      </c>
      <c r="JBR393" s="21">
        <f t="shared" si="107"/>
        <v>0</v>
      </c>
      <c r="JBS393" s="21">
        <f t="shared" si="107"/>
        <v>0</v>
      </c>
      <c r="JBT393" s="21">
        <f t="shared" si="107"/>
        <v>0</v>
      </c>
      <c r="JBU393" s="21">
        <f t="shared" si="107"/>
        <v>0</v>
      </c>
      <c r="JBV393" s="21">
        <f t="shared" si="107"/>
        <v>0</v>
      </c>
      <c r="JBW393" s="21">
        <f t="shared" si="107"/>
        <v>0</v>
      </c>
      <c r="JBX393" s="21">
        <f t="shared" si="107"/>
        <v>0</v>
      </c>
      <c r="JBY393" s="21">
        <f t="shared" si="107"/>
        <v>0</v>
      </c>
      <c r="JBZ393" s="21">
        <f t="shared" si="107"/>
        <v>0</v>
      </c>
      <c r="JCA393" s="21">
        <f t="shared" si="107"/>
        <v>0</v>
      </c>
      <c r="JCB393" s="21">
        <f t="shared" si="107"/>
        <v>0</v>
      </c>
      <c r="JCC393" s="21">
        <f t="shared" si="107"/>
        <v>0</v>
      </c>
      <c r="JCD393" s="21">
        <f t="shared" si="107"/>
        <v>0</v>
      </c>
      <c r="JCE393" s="21">
        <f t="shared" si="107"/>
        <v>0</v>
      </c>
      <c r="JCF393" s="21">
        <f t="shared" si="107"/>
        <v>0</v>
      </c>
      <c r="JCG393" s="21">
        <f t="shared" si="107"/>
        <v>0</v>
      </c>
      <c r="JCH393" s="21">
        <f t="shared" si="107"/>
        <v>0</v>
      </c>
      <c r="JCI393" s="21">
        <f t="shared" si="107"/>
        <v>0</v>
      </c>
      <c r="JCJ393" s="21">
        <f t="shared" si="107"/>
        <v>0</v>
      </c>
      <c r="JCK393" s="21">
        <f t="shared" si="107"/>
        <v>0</v>
      </c>
      <c r="JCL393" s="21">
        <f t="shared" si="107"/>
        <v>0</v>
      </c>
      <c r="JCM393" s="21">
        <f t="shared" si="107"/>
        <v>0</v>
      </c>
      <c r="JCN393" s="21">
        <f t="shared" si="107"/>
        <v>0</v>
      </c>
      <c r="JCO393" s="21">
        <f t="shared" ref="JCO393:JEZ393" si="108">SUM(JCO388:JCO392)</f>
        <v>0</v>
      </c>
      <c r="JCP393" s="21">
        <f t="shared" si="108"/>
        <v>0</v>
      </c>
      <c r="JCQ393" s="21">
        <f t="shared" si="108"/>
        <v>0</v>
      </c>
      <c r="JCR393" s="21">
        <f t="shared" si="108"/>
        <v>0</v>
      </c>
      <c r="JCS393" s="21">
        <f t="shared" si="108"/>
        <v>0</v>
      </c>
      <c r="JCT393" s="21">
        <f t="shared" si="108"/>
        <v>0</v>
      </c>
      <c r="JCU393" s="21">
        <f t="shared" si="108"/>
        <v>0</v>
      </c>
      <c r="JCV393" s="21">
        <f t="shared" si="108"/>
        <v>0</v>
      </c>
      <c r="JCW393" s="21">
        <f t="shared" si="108"/>
        <v>0</v>
      </c>
      <c r="JCX393" s="21">
        <f t="shared" si="108"/>
        <v>0</v>
      </c>
      <c r="JCY393" s="21">
        <f t="shared" si="108"/>
        <v>0</v>
      </c>
      <c r="JCZ393" s="21">
        <f t="shared" si="108"/>
        <v>0</v>
      </c>
      <c r="JDA393" s="21">
        <f t="shared" si="108"/>
        <v>0</v>
      </c>
      <c r="JDB393" s="21">
        <f t="shared" si="108"/>
        <v>0</v>
      </c>
      <c r="JDC393" s="21">
        <f t="shared" si="108"/>
        <v>0</v>
      </c>
      <c r="JDD393" s="21">
        <f t="shared" si="108"/>
        <v>0</v>
      </c>
      <c r="JDE393" s="21">
        <f t="shared" si="108"/>
        <v>0</v>
      </c>
      <c r="JDF393" s="21">
        <f t="shared" si="108"/>
        <v>0</v>
      </c>
      <c r="JDG393" s="21">
        <f t="shared" si="108"/>
        <v>0</v>
      </c>
      <c r="JDH393" s="21">
        <f t="shared" si="108"/>
        <v>0</v>
      </c>
      <c r="JDI393" s="21">
        <f t="shared" si="108"/>
        <v>0</v>
      </c>
      <c r="JDJ393" s="21">
        <f t="shared" si="108"/>
        <v>0</v>
      </c>
      <c r="JDK393" s="21">
        <f t="shared" si="108"/>
        <v>0</v>
      </c>
      <c r="JDL393" s="21">
        <f t="shared" si="108"/>
        <v>0</v>
      </c>
      <c r="JDM393" s="21">
        <f t="shared" si="108"/>
        <v>0</v>
      </c>
      <c r="JDN393" s="21">
        <f t="shared" si="108"/>
        <v>0</v>
      </c>
      <c r="JDO393" s="21">
        <f t="shared" si="108"/>
        <v>0</v>
      </c>
      <c r="JDP393" s="21">
        <f t="shared" si="108"/>
        <v>0</v>
      </c>
      <c r="JDQ393" s="21">
        <f t="shared" si="108"/>
        <v>0</v>
      </c>
      <c r="JDR393" s="21">
        <f t="shared" si="108"/>
        <v>0</v>
      </c>
      <c r="JDS393" s="21">
        <f t="shared" si="108"/>
        <v>0</v>
      </c>
      <c r="JDT393" s="21">
        <f t="shared" si="108"/>
        <v>0</v>
      </c>
      <c r="JDU393" s="21">
        <f t="shared" si="108"/>
        <v>0</v>
      </c>
      <c r="JDV393" s="21">
        <f t="shared" si="108"/>
        <v>0</v>
      </c>
      <c r="JDW393" s="21">
        <f t="shared" si="108"/>
        <v>0</v>
      </c>
      <c r="JDX393" s="21">
        <f t="shared" si="108"/>
        <v>0</v>
      </c>
      <c r="JDY393" s="21">
        <f t="shared" si="108"/>
        <v>0</v>
      </c>
      <c r="JDZ393" s="21">
        <f t="shared" si="108"/>
        <v>0</v>
      </c>
      <c r="JEA393" s="21">
        <f t="shared" si="108"/>
        <v>0</v>
      </c>
      <c r="JEB393" s="21">
        <f t="shared" si="108"/>
        <v>0</v>
      </c>
      <c r="JEC393" s="21">
        <f t="shared" si="108"/>
        <v>0</v>
      </c>
      <c r="JED393" s="21">
        <f t="shared" si="108"/>
        <v>0</v>
      </c>
      <c r="JEE393" s="21">
        <f t="shared" si="108"/>
        <v>0</v>
      </c>
      <c r="JEF393" s="21">
        <f t="shared" si="108"/>
        <v>0</v>
      </c>
      <c r="JEG393" s="21">
        <f t="shared" si="108"/>
        <v>0</v>
      </c>
      <c r="JEH393" s="21">
        <f t="shared" si="108"/>
        <v>0</v>
      </c>
      <c r="JEI393" s="21">
        <f t="shared" si="108"/>
        <v>0</v>
      </c>
      <c r="JEJ393" s="21">
        <f t="shared" si="108"/>
        <v>0</v>
      </c>
      <c r="JEK393" s="21">
        <f t="shared" si="108"/>
        <v>0</v>
      </c>
      <c r="JEL393" s="21">
        <f t="shared" si="108"/>
        <v>0</v>
      </c>
      <c r="JEM393" s="21">
        <f t="shared" si="108"/>
        <v>0</v>
      </c>
      <c r="JEN393" s="21">
        <f t="shared" si="108"/>
        <v>0</v>
      </c>
      <c r="JEO393" s="21">
        <f t="shared" si="108"/>
        <v>0</v>
      </c>
      <c r="JEP393" s="21">
        <f t="shared" si="108"/>
        <v>0</v>
      </c>
      <c r="JEQ393" s="21">
        <f t="shared" si="108"/>
        <v>0</v>
      </c>
      <c r="JER393" s="21">
        <f t="shared" si="108"/>
        <v>0</v>
      </c>
      <c r="JES393" s="21">
        <f t="shared" si="108"/>
        <v>0</v>
      </c>
      <c r="JET393" s="21">
        <f t="shared" si="108"/>
        <v>0</v>
      </c>
      <c r="JEU393" s="21">
        <f t="shared" si="108"/>
        <v>0</v>
      </c>
      <c r="JEV393" s="21">
        <f t="shared" si="108"/>
        <v>0</v>
      </c>
      <c r="JEW393" s="21">
        <f t="shared" si="108"/>
        <v>0</v>
      </c>
      <c r="JEX393" s="21">
        <f t="shared" si="108"/>
        <v>0</v>
      </c>
      <c r="JEY393" s="21">
        <f t="shared" si="108"/>
        <v>0</v>
      </c>
      <c r="JEZ393" s="21">
        <f t="shared" si="108"/>
        <v>0</v>
      </c>
      <c r="JFA393" s="21">
        <f t="shared" ref="JFA393:JHL393" si="109">SUM(JFA388:JFA392)</f>
        <v>0</v>
      </c>
      <c r="JFB393" s="21">
        <f t="shared" si="109"/>
        <v>0</v>
      </c>
      <c r="JFC393" s="21">
        <f t="shared" si="109"/>
        <v>0</v>
      </c>
      <c r="JFD393" s="21">
        <f t="shared" si="109"/>
        <v>0</v>
      </c>
      <c r="JFE393" s="21">
        <f t="shared" si="109"/>
        <v>0</v>
      </c>
      <c r="JFF393" s="21">
        <f t="shared" si="109"/>
        <v>0</v>
      </c>
      <c r="JFG393" s="21">
        <f t="shared" si="109"/>
        <v>0</v>
      </c>
      <c r="JFH393" s="21">
        <f t="shared" si="109"/>
        <v>0</v>
      </c>
      <c r="JFI393" s="21">
        <f t="shared" si="109"/>
        <v>0</v>
      </c>
      <c r="JFJ393" s="21">
        <f t="shared" si="109"/>
        <v>0</v>
      </c>
      <c r="JFK393" s="21">
        <f t="shared" si="109"/>
        <v>0</v>
      </c>
      <c r="JFL393" s="21">
        <f t="shared" si="109"/>
        <v>0</v>
      </c>
      <c r="JFM393" s="21">
        <f t="shared" si="109"/>
        <v>0</v>
      </c>
      <c r="JFN393" s="21">
        <f t="shared" si="109"/>
        <v>0</v>
      </c>
      <c r="JFO393" s="21">
        <f t="shared" si="109"/>
        <v>0</v>
      </c>
      <c r="JFP393" s="21">
        <f t="shared" si="109"/>
        <v>0</v>
      </c>
      <c r="JFQ393" s="21">
        <f t="shared" si="109"/>
        <v>0</v>
      </c>
      <c r="JFR393" s="21">
        <f t="shared" si="109"/>
        <v>0</v>
      </c>
      <c r="JFS393" s="21">
        <f t="shared" si="109"/>
        <v>0</v>
      </c>
      <c r="JFT393" s="21">
        <f t="shared" si="109"/>
        <v>0</v>
      </c>
      <c r="JFU393" s="21">
        <f t="shared" si="109"/>
        <v>0</v>
      </c>
      <c r="JFV393" s="21">
        <f t="shared" si="109"/>
        <v>0</v>
      </c>
      <c r="JFW393" s="21">
        <f t="shared" si="109"/>
        <v>0</v>
      </c>
      <c r="JFX393" s="21">
        <f t="shared" si="109"/>
        <v>0</v>
      </c>
      <c r="JFY393" s="21">
        <f t="shared" si="109"/>
        <v>0</v>
      </c>
      <c r="JFZ393" s="21">
        <f t="shared" si="109"/>
        <v>0</v>
      </c>
      <c r="JGA393" s="21">
        <f t="shared" si="109"/>
        <v>0</v>
      </c>
      <c r="JGB393" s="21">
        <f t="shared" si="109"/>
        <v>0</v>
      </c>
      <c r="JGC393" s="21">
        <f t="shared" si="109"/>
        <v>0</v>
      </c>
      <c r="JGD393" s="21">
        <f t="shared" si="109"/>
        <v>0</v>
      </c>
      <c r="JGE393" s="21">
        <f t="shared" si="109"/>
        <v>0</v>
      </c>
      <c r="JGF393" s="21">
        <f t="shared" si="109"/>
        <v>0</v>
      </c>
      <c r="JGG393" s="21">
        <f t="shared" si="109"/>
        <v>0</v>
      </c>
      <c r="JGH393" s="21">
        <f t="shared" si="109"/>
        <v>0</v>
      </c>
      <c r="JGI393" s="21">
        <f t="shared" si="109"/>
        <v>0</v>
      </c>
      <c r="JGJ393" s="21">
        <f t="shared" si="109"/>
        <v>0</v>
      </c>
      <c r="JGK393" s="21">
        <f t="shared" si="109"/>
        <v>0</v>
      </c>
      <c r="JGL393" s="21">
        <f t="shared" si="109"/>
        <v>0</v>
      </c>
      <c r="JGM393" s="21">
        <f t="shared" si="109"/>
        <v>0</v>
      </c>
      <c r="JGN393" s="21">
        <f t="shared" si="109"/>
        <v>0</v>
      </c>
      <c r="JGO393" s="21">
        <f t="shared" si="109"/>
        <v>0</v>
      </c>
      <c r="JGP393" s="21">
        <f t="shared" si="109"/>
        <v>0</v>
      </c>
      <c r="JGQ393" s="21">
        <f t="shared" si="109"/>
        <v>0</v>
      </c>
      <c r="JGR393" s="21">
        <f t="shared" si="109"/>
        <v>0</v>
      </c>
      <c r="JGS393" s="21">
        <f t="shared" si="109"/>
        <v>0</v>
      </c>
      <c r="JGT393" s="21">
        <f t="shared" si="109"/>
        <v>0</v>
      </c>
      <c r="JGU393" s="21">
        <f t="shared" si="109"/>
        <v>0</v>
      </c>
      <c r="JGV393" s="21">
        <f t="shared" si="109"/>
        <v>0</v>
      </c>
      <c r="JGW393" s="21">
        <f t="shared" si="109"/>
        <v>0</v>
      </c>
      <c r="JGX393" s="21">
        <f t="shared" si="109"/>
        <v>0</v>
      </c>
      <c r="JGY393" s="21">
        <f t="shared" si="109"/>
        <v>0</v>
      </c>
      <c r="JGZ393" s="21">
        <f t="shared" si="109"/>
        <v>0</v>
      </c>
      <c r="JHA393" s="21">
        <f t="shared" si="109"/>
        <v>0</v>
      </c>
      <c r="JHB393" s="21">
        <f t="shared" si="109"/>
        <v>0</v>
      </c>
      <c r="JHC393" s="21">
        <f t="shared" si="109"/>
        <v>0</v>
      </c>
      <c r="JHD393" s="21">
        <f t="shared" si="109"/>
        <v>0</v>
      </c>
      <c r="JHE393" s="21">
        <f t="shared" si="109"/>
        <v>0</v>
      </c>
      <c r="JHF393" s="21">
        <f t="shared" si="109"/>
        <v>0</v>
      </c>
      <c r="JHG393" s="21">
        <f t="shared" si="109"/>
        <v>0</v>
      </c>
      <c r="JHH393" s="21">
        <f t="shared" si="109"/>
        <v>0</v>
      </c>
      <c r="JHI393" s="21">
        <f t="shared" si="109"/>
        <v>0</v>
      </c>
      <c r="JHJ393" s="21">
        <f t="shared" si="109"/>
        <v>0</v>
      </c>
      <c r="JHK393" s="21">
        <f t="shared" si="109"/>
        <v>0</v>
      </c>
      <c r="JHL393" s="21">
        <f t="shared" si="109"/>
        <v>0</v>
      </c>
      <c r="JHM393" s="21">
        <f t="shared" ref="JHM393:JJX393" si="110">SUM(JHM388:JHM392)</f>
        <v>0</v>
      </c>
      <c r="JHN393" s="21">
        <f t="shared" si="110"/>
        <v>0</v>
      </c>
      <c r="JHO393" s="21">
        <f t="shared" si="110"/>
        <v>0</v>
      </c>
      <c r="JHP393" s="21">
        <f t="shared" si="110"/>
        <v>0</v>
      </c>
      <c r="JHQ393" s="21">
        <f t="shared" si="110"/>
        <v>0</v>
      </c>
      <c r="JHR393" s="21">
        <f t="shared" si="110"/>
        <v>0</v>
      </c>
      <c r="JHS393" s="21">
        <f t="shared" si="110"/>
        <v>0</v>
      </c>
      <c r="JHT393" s="21">
        <f t="shared" si="110"/>
        <v>0</v>
      </c>
      <c r="JHU393" s="21">
        <f t="shared" si="110"/>
        <v>0</v>
      </c>
      <c r="JHV393" s="21">
        <f t="shared" si="110"/>
        <v>0</v>
      </c>
      <c r="JHW393" s="21">
        <f t="shared" si="110"/>
        <v>0</v>
      </c>
      <c r="JHX393" s="21">
        <f t="shared" si="110"/>
        <v>0</v>
      </c>
      <c r="JHY393" s="21">
        <f t="shared" si="110"/>
        <v>0</v>
      </c>
      <c r="JHZ393" s="21">
        <f t="shared" si="110"/>
        <v>0</v>
      </c>
      <c r="JIA393" s="21">
        <f t="shared" si="110"/>
        <v>0</v>
      </c>
      <c r="JIB393" s="21">
        <f t="shared" si="110"/>
        <v>0</v>
      </c>
      <c r="JIC393" s="21">
        <f t="shared" si="110"/>
        <v>0</v>
      </c>
      <c r="JID393" s="21">
        <f t="shared" si="110"/>
        <v>0</v>
      </c>
      <c r="JIE393" s="21">
        <f t="shared" si="110"/>
        <v>0</v>
      </c>
      <c r="JIF393" s="21">
        <f t="shared" si="110"/>
        <v>0</v>
      </c>
      <c r="JIG393" s="21">
        <f t="shared" si="110"/>
        <v>0</v>
      </c>
      <c r="JIH393" s="21">
        <f t="shared" si="110"/>
        <v>0</v>
      </c>
      <c r="JII393" s="21">
        <f t="shared" si="110"/>
        <v>0</v>
      </c>
      <c r="JIJ393" s="21">
        <f t="shared" si="110"/>
        <v>0</v>
      </c>
      <c r="JIK393" s="21">
        <f t="shared" si="110"/>
        <v>0</v>
      </c>
      <c r="JIL393" s="21">
        <f t="shared" si="110"/>
        <v>0</v>
      </c>
      <c r="JIM393" s="21">
        <f t="shared" si="110"/>
        <v>0</v>
      </c>
      <c r="JIN393" s="21">
        <f t="shared" si="110"/>
        <v>0</v>
      </c>
      <c r="JIO393" s="21">
        <f t="shared" si="110"/>
        <v>0</v>
      </c>
      <c r="JIP393" s="21">
        <f t="shared" si="110"/>
        <v>0</v>
      </c>
      <c r="JIQ393" s="21">
        <f t="shared" si="110"/>
        <v>0</v>
      </c>
      <c r="JIR393" s="21">
        <f t="shared" si="110"/>
        <v>0</v>
      </c>
      <c r="JIS393" s="21">
        <f t="shared" si="110"/>
        <v>0</v>
      </c>
      <c r="JIT393" s="21">
        <f t="shared" si="110"/>
        <v>0</v>
      </c>
      <c r="JIU393" s="21">
        <f t="shared" si="110"/>
        <v>0</v>
      </c>
      <c r="JIV393" s="21">
        <f t="shared" si="110"/>
        <v>0</v>
      </c>
      <c r="JIW393" s="21">
        <f t="shared" si="110"/>
        <v>0</v>
      </c>
      <c r="JIX393" s="21">
        <f t="shared" si="110"/>
        <v>0</v>
      </c>
      <c r="JIY393" s="21">
        <f t="shared" si="110"/>
        <v>0</v>
      </c>
      <c r="JIZ393" s="21">
        <f t="shared" si="110"/>
        <v>0</v>
      </c>
      <c r="JJA393" s="21">
        <f t="shared" si="110"/>
        <v>0</v>
      </c>
      <c r="JJB393" s="21">
        <f t="shared" si="110"/>
        <v>0</v>
      </c>
      <c r="JJC393" s="21">
        <f t="shared" si="110"/>
        <v>0</v>
      </c>
      <c r="JJD393" s="21">
        <f t="shared" si="110"/>
        <v>0</v>
      </c>
      <c r="JJE393" s="21">
        <f t="shared" si="110"/>
        <v>0</v>
      </c>
      <c r="JJF393" s="21">
        <f t="shared" si="110"/>
        <v>0</v>
      </c>
      <c r="JJG393" s="21">
        <f t="shared" si="110"/>
        <v>0</v>
      </c>
      <c r="JJH393" s="21">
        <f t="shared" si="110"/>
        <v>0</v>
      </c>
      <c r="JJI393" s="21">
        <f t="shared" si="110"/>
        <v>0</v>
      </c>
      <c r="JJJ393" s="21">
        <f t="shared" si="110"/>
        <v>0</v>
      </c>
      <c r="JJK393" s="21">
        <f t="shared" si="110"/>
        <v>0</v>
      </c>
      <c r="JJL393" s="21">
        <f t="shared" si="110"/>
        <v>0</v>
      </c>
      <c r="JJM393" s="21">
        <f t="shared" si="110"/>
        <v>0</v>
      </c>
      <c r="JJN393" s="21">
        <f t="shared" si="110"/>
        <v>0</v>
      </c>
      <c r="JJO393" s="21">
        <f t="shared" si="110"/>
        <v>0</v>
      </c>
      <c r="JJP393" s="21">
        <f t="shared" si="110"/>
        <v>0</v>
      </c>
      <c r="JJQ393" s="21">
        <f t="shared" si="110"/>
        <v>0</v>
      </c>
      <c r="JJR393" s="21">
        <f t="shared" si="110"/>
        <v>0</v>
      </c>
      <c r="JJS393" s="21">
        <f t="shared" si="110"/>
        <v>0</v>
      </c>
      <c r="JJT393" s="21">
        <f t="shared" si="110"/>
        <v>0</v>
      </c>
      <c r="JJU393" s="21">
        <f t="shared" si="110"/>
        <v>0</v>
      </c>
      <c r="JJV393" s="21">
        <f t="shared" si="110"/>
        <v>0</v>
      </c>
      <c r="JJW393" s="21">
        <f t="shared" si="110"/>
        <v>0</v>
      </c>
      <c r="JJX393" s="21">
        <f t="shared" si="110"/>
        <v>0</v>
      </c>
      <c r="JJY393" s="21">
        <f t="shared" ref="JJY393:JMJ393" si="111">SUM(JJY388:JJY392)</f>
        <v>0</v>
      </c>
      <c r="JJZ393" s="21">
        <f t="shared" si="111"/>
        <v>0</v>
      </c>
      <c r="JKA393" s="21">
        <f t="shared" si="111"/>
        <v>0</v>
      </c>
      <c r="JKB393" s="21">
        <f t="shared" si="111"/>
        <v>0</v>
      </c>
      <c r="JKC393" s="21">
        <f t="shared" si="111"/>
        <v>0</v>
      </c>
      <c r="JKD393" s="21">
        <f t="shared" si="111"/>
        <v>0</v>
      </c>
      <c r="JKE393" s="21">
        <f t="shared" si="111"/>
        <v>0</v>
      </c>
      <c r="JKF393" s="21">
        <f t="shared" si="111"/>
        <v>0</v>
      </c>
      <c r="JKG393" s="21">
        <f t="shared" si="111"/>
        <v>0</v>
      </c>
      <c r="JKH393" s="21">
        <f t="shared" si="111"/>
        <v>0</v>
      </c>
      <c r="JKI393" s="21">
        <f t="shared" si="111"/>
        <v>0</v>
      </c>
      <c r="JKJ393" s="21">
        <f t="shared" si="111"/>
        <v>0</v>
      </c>
      <c r="JKK393" s="21">
        <f t="shared" si="111"/>
        <v>0</v>
      </c>
      <c r="JKL393" s="21">
        <f t="shared" si="111"/>
        <v>0</v>
      </c>
      <c r="JKM393" s="21">
        <f t="shared" si="111"/>
        <v>0</v>
      </c>
      <c r="JKN393" s="21">
        <f t="shared" si="111"/>
        <v>0</v>
      </c>
      <c r="JKO393" s="21">
        <f t="shared" si="111"/>
        <v>0</v>
      </c>
      <c r="JKP393" s="21">
        <f t="shared" si="111"/>
        <v>0</v>
      </c>
      <c r="JKQ393" s="21">
        <f t="shared" si="111"/>
        <v>0</v>
      </c>
      <c r="JKR393" s="21">
        <f t="shared" si="111"/>
        <v>0</v>
      </c>
      <c r="JKS393" s="21">
        <f t="shared" si="111"/>
        <v>0</v>
      </c>
      <c r="JKT393" s="21">
        <f t="shared" si="111"/>
        <v>0</v>
      </c>
      <c r="JKU393" s="21">
        <f t="shared" si="111"/>
        <v>0</v>
      </c>
      <c r="JKV393" s="21">
        <f t="shared" si="111"/>
        <v>0</v>
      </c>
      <c r="JKW393" s="21">
        <f t="shared" si="111"/>
        <v>0</v>
      </c>
      <c r="JKX393" s="21">
        <f t="shared" si="111"/>
        <v>0</v>
      </c>
      <c r="JKY393" s="21">
        <f t="shared" si="111"/>
        <v>0</v>
      </c>
      <c r="JKZ393" s="21">
        <f t="shared" si="111"/>
        <v>0</v>
      </c>
      <c r="JLA393" s="21">
        <f t="shared" si="111"/>
        <v>0</v>
      </c>
      <c r="JLB393" s="21">
        <f t="shared" si="111"/>
        <v>0</v>
      </c>
      <c r="JLC393" s="21">
        <f t="shared" si="111"/>
        <v>0</v>
      </c>
      <c r="JLD393" s="21">
        <f t="shared" si="111"/>
        <v>0</v>
      </c>
      <c r="JLE393" s="21">
        <f t="shared" si="111"/>
        <v>0</v>
      </c>
      <c r="JLF393" s="21">
        <f t="shared" si="111"/>
        <v>0</v>
      </c>
      <c r="JLG393" s="21">
        <f t="shared" si="111"/>
        <v>0</v>
      </c>
      <c r="JLH393" s="21">
        <f t="shared" si="111"/>
        <v>0</v>
      </c>
      <c r="JLI393" s="21">
        <f t="shared" si="111"/>
        <v>0</v>
      </c>
      <c r="JLJ393" s="21">
        <f t="shared" si="111"/>
        <v>0</v>
      </c>
      <c r="JLK393" s="21">
        <f t="shared" si="111"/>
        <v>0</v>
      </c>
      <c r="JLL393" s="21">
        <f t="shared" si="111"/>
        <v>0</v>
      </c>
      <c r="JLM393" s="21">
        <f t="shared" si="111"/>
        <v>0</v>
      </c>
      <c r="JLN393" s="21">
        <f t="shared" si="111"/>
        <v>0</v>
      </c>
      <c r="JLO393" s="21">
        <f t="shared" si="111"/>
        <v>0</v>
      </c>
      <c r="JLP393" s="21">
        <f t="shared" si="111"/>
        <v>0</v>
      </c>
      <c r="JLQ393" s="21">
        <f t="shared" si="111"/>
        <v>0</v>
      </c>
      <c r="JLR393" s="21">
        <f t="shared" si="111"/>
        <v>0</v>
      </c>
      <c r="JLS393" s="21">
        <f t="shared" si="111"/>
        <v>0</v>
      </c>
      <c r="JLT393" s="21">
        <f t="shared" si="111"/>
        <v>0</v>
      </c>
      <c r="JLU393" s="21">
        <f t="shared" si="111"/>
        <v>0</v>
      </c>
      <c r="JLV393" s="21">
        <f t="shared" si="111"/>
        <v>0</v>
      </c>
      <c r="JLW393" s="21">
        <f t="shared" si="111"/>
        <v>0</v>
      </c>
      <c r="JLX393" s="21">
        <f t="shared" si="111"/>
        <v>0</v>
      </c>
      <c r="JLY393" s="21">
        <f t="shared" si="111"/>
        <v>0</v>
      </c>
      <c r="JLZ393" s="21">
        <f t="shared" si="111"/>
        <v>0</v>
      </c>
      <c r="JMA393" s="21">
        <f t="shared" si="111"/>
        <v>0</v>
      </c>
      <c r="JMB393" s="21">
        <f t="shared" si="111"/>
        <v>0</v>
      </c>
      <c r="JMC393" s="21">
        <f t="shared" si="111"/>
        <v>0</v>
      </c>
      <c r="JMD393" s="21">
        <f t="shared" si="111"/>
        <v>0</v>
      </c>
      <c r="JME393" s="21">
        <f t="shared" si="111"/>
        <v>0</v>
      </c>
      <c r="JMF393" s="21">
        <f t="shared" si="111"/>
        <v>0</v>
      </c>
      <c r="JMG393" s="21">
        <f t="shared" si="111"/>
        <v>0</v>
      </c>
      <c r="JMH393" s="21">
        <f t="shared" si="111"/>
        <v>0</v>
      </c>
      <c r="JMI393" s="21">
        <f t="shared" si="111"/>
        <v>0</v>
      </c>
      <c r="JMJ393" s="21">
        <f t="shared" si="111"/>
        <v>0</v>
      </c>
      <c r="JMK393" s="21">
        <f t="shared" ref="JMK393:JOV393" si="112">SUM(JMK388:JMK392)</f>
        <v>0</v>
      </c>
      <c r="JML393" s="21">
        <f t="shared" si="112"/>
        <v>0</v>
      </c>
      <c r="JMM393" s="21">
        <f t="shared" si="112"/>
        <v>0</v>
      </c>
      <c r="JMN393" s="21">
        <f t="shared" si="112"/>
        <v>0</v>
      </c>
      <c r="JMO393" s="21">
        <f t="shared" si="112"/>
        <v>0</v>
      </c>
      <c r="JMP393" s="21">
        <f t="shared" si="112"/>
        <v>0</v>
      </c>
      <c r="JMQ393" s="21">
        <f t="shared" si="112"/>
        <v>0</v>
      </c>
      <c r="JMR393" s="21">
        <f t="shared" si="112"/>
        <v>0</v>
      </c>
      <c r="JMS393" s="21">
        <f t="shared" si="112"/>
        <v>0</v>
      </c>
      <c r="JMT393" s="21">
        <f t="shared" si="112"/>
        <v>0</v>
      </c>
      <c r="JMU393" s="21">
        <f t="shared" si="112"/>
        <v>0</v>
      </c>
      <c r="JMV393" s="21">
        <f t="shared" si="112"/>
        <v>0</v>
      </c>
      <c r="JMW393" s="21">
        <f t="shared" si="112"/>
        <v>0</v>
      </c>
      <c r="JMX393" s="21">
        <f t="shared" si="112"/>
        <v>0</v>
      </c>
      <c r="JMY393" s="21">
        <f t="shared" si="112"/>
        <v>0</v>
      </c>
      <c r="JMZ393" s="21">
        <f t="shared" si="112"/>
        <v>0</v>
      </c>
      <c r="JNA393" s="21">
        <f t="shared" si="112"/>
        <v>0</v>
      </c>
      <c r="JNB393" s="21">
        <f t="shared" si="112"/>
        <v>0</v>
      </c>
      <c r="JNC393" s="21">
        <f t="shared" si="112"/>
        <v>0</v>
      </c>
      <c r="JND393" s="21">
        <f t="shared" si="112"/>
        <v>0</v>
      </c>
      <c r="JNE393" s="21">
        <f t="shared" si="112"/>
        <v>0</v>
      </c>
      <c r="JNF393" s="21">
        <f t="shared" si="112"/>
        <v>0</v>
      </c>
      <c r="JNG393" s="21">
        <f t="shared" si="112"/>
        <v>0</v>
      </c>
      <c r="JNH393" s="21">
        <f t="shared" si="112"/>
        <v>0</v>
      </c>
      <c r="JNI393" s="21">
        <f t="shared" si="112"/>
        <v>0</v>
      </c>
      <c r="JNJ393" s="21">
        <f t="shared" si="112"/>
        <v>0</v>
      </c>
      <c r="JNK393" s="21">
        <f t="shared" si="112"/>
        <v>0</v>
      </c>
      <c r="JNL393" s="21">
        <f t="shared" si="112"/>
        <v>0</v>
      </c>
      <c r="JNM393" s="21">
        <f t="shared" si="112"/>
        <v>0</v>
      </c>
      <c r="JNN393" s="21">
        <f t="shared" si="112"/>
        <v>0</v>
      </c>
      <c r="JNO393" s="21">
        <f t="shared" si="112"/>
        <v>0</v>
      </c>
      <c r="JNP393" s="21">
        <f t="shared" si="112"/>
        <v>0</v>
      </c>
      <c r="JNQ393" s="21">
        <f t="shared" si="112"/>
        <v>0</v>
      </c>
      <c r="JNR393" s="21">
        <f t="shared" si="112"/>
        <v>0</v>
      </c>
      <c r="JNS393" s="21">
        <f t="shared" si="112"/>
        <v>0</v>
      </c>
      <c r="JNT393" s="21">
        <f t="shared" si="112"/>
        <v>0</v>
      </c>
      <c r="JNU393" s="21">
        <f t="shared" si="112"/>
        <v>0</v>
      </c>
      <c r="JNV393" s="21">
        <f t="shared" si="112"/>
        <v>0</v>
      </c>
      <c r="JNW393" s="21">
        <f t="shared" si="112"/>
        <v>0</v>
      </c>
      <c r="JNX393" s="21">
        <f t="shared" si="112"/>
        <v>0</v>
      </c>
      <c r="JNY393" s="21">
        <f t="shared" si="112"/>
        <v>0</v>
      </c>
      <c r="JNZ393" s="21">
        <f t="shared" si="112"/>
        <v>0</v>
      </c>
      <c r="JOA393" s="21">
        <f t="shared" si="112"/>
        <v>0</v>
      </c>
      <c r="JOB393" s="21">
        <f t="shared" si="112"/>
        <v>0</v>
      </c>
      <c r="JOC393" s="21">
        <f t="shared" si="112"/>
        <v>0</v>
      </c>
      <c r="JOD393" s="21">
        <f t="shared" si="112"/>
        <v>0</v>
      </c>
      <c r="JOE393" s="21">
        <f t="shared" si="112"/>
        <v>0</v>
      </c>
      <c r="JOF393" s="21">
        <f t="shared" si="112"/>
        <v>0</v>
      </c>
      <c r="JOG393" s="21">
        <f t="shared" si="112"/>
        <v>0</v>
      </c>
      <c r="JOH393" s="21">
        <f t="shared" si="112"/>
        <v>0</v>
      </c>
      <c r="JOI393" s="21">
        <f t="shared" si="112"/>
        <v>0</v>
      </c>
      <c r="JOJ393" s="21">
        <f t="shared" si="112"/>
        <v>0</v>
      </c>
      <c r="JOK393" s="21">
        <f t="shared" si="112"/>
        <v>0</v>
      </c>
      <c r="JOL393" s="21">
        <f t="shared" si="112"/>
        <v>0</v>
      </c>
      <c r="JOM393" s="21">
        <f t="shared" si="112"/>
        <v>0</v>
      </c>
      <c r="JON393" s="21">
        <f t="shared" si="112"/>
        <v>0</v>
      </c>
      <c r="JOO393" s="21">
        <f t="shared" si="112"/>
        <v>0</v>
      </c>
      <c r="JOP393" s="21">
        <f t="shared" si="112"/>
        <v>0</v>
      </c>
      <c r="JOQ393" s="21">
        <f t="shared" si="112"/>
        <v>0</v>
      </c>
      <c r="JOR393" s="21">
        <f t="shared" si="112"/>
        <v>0</v>
      </c>
      <c r="JOS393" s="21">
        <f t="shared" si="112"/>
        <v>0</v>
      </c>
      <c r="JOT393" s="21">
        <f t="shared" si="112"/>
        <v>0</v>
      </c>
      <c r="JOU393" s="21">
        <f t="shared" si="112"/>
        <v>0</v>
      </c>
      <c r="JOV393" s="21">
        <f t="shared" si="112"/>
        <v>0</v>
      </c>
      <c r="JOW393" s="21">
        <f t="shared" ref="JOW393:JRH393" si="113">SUM(JOW388:JOW392)</f>
        <v>0</v>
      </c>
      <c r="JOX393" s="21">
        <f t="shared" si="113"/>
        <v>0</v>
      </c>
      <c r="JOY393" s="21">
        <f t="shared" si="113"/>
        <v>0</v>
      </c>
      <c r="JOZ393" s="21">
        <f t="shared" si="113"/>
        <v>0</v>
      </c>
      <c r="JPA393" s="21">
        <f t="shared" si="113"/>
        <v>0</v>
      </c>
      <c r="JPB393" s="21">
        <f t="shared" si="113"/>
        <v>0</v>
      </c>
      <c r="JPC393" s="21">
        <f t="shared" si="113"/>
        <v>0</v>
      </c>
      <c r="JPD393" s="21">
        <f t="shared" si="113"/>
        <v>0</v>
      </c>
      <c r="JPE393" s="21">
        <f t="shared" si="113"/>
        <v>0</v>
      </c>
      <c r="JPF393" s="21">
        <f t="shared" si="113"/>
        <v>0</v>
      </c>
      <c r="JPG393" s="21">
        <f t="shared" si="113"/>
        <v>0</v>
      </c>
      <c r="JPH393" s="21">
        <f t="shared" si="113"/>
        <v>0</v>
      </c>
      <c r="JPI393" s="21">
        <f t="shared" si="113"/>
        <v>0</v>
      </c>
      <c r="JPJ393" s="21">
        <f t="shared" si="113"/>
        <v>0</v>
      </c>
      <c r="JPK393" s="21">
        <f t="shared" si="113"/>
        <v>0</v>
      </c>
      <c r="JPL393" s="21">
        <f t="shared" si="113"/>
        <v>0</v>
      </c>
      <c r="JPM393" s="21">
        <f t="shared" si="113"/>
        <v>0</v>
      </c>
      <c r="JPN393" s="21">
        <f t="shared" si="113"/>
        <v>0</v>
      </c>
      <c r="JPO393" s="21">
        <f t="shared" si="113"/>
        <v>0</v>
      </c>
      <c r="JPP393" s="21">
        <f t="shared" si="113"/>
        <v>0</v>
      </c>
      <c r="JPQ393" s="21">
        <f t="shared" si="113"/>
        <v>0</v>
      </c>
      <c r="JPR393" s="21">
        <f t="shared" si="113"/>
        <v>0</v>
      </c>
      <c r="JPS393" s="21">
        <f t="shared" si="113"/>
        <v>0</v>
      </c>
      <c r="JPT393" s="21">
        <f t="shared" si="113"/>
        <v>0</v>
      </c>
      <c r="JPU393" s="21">
        <f t="shared" si="113"/>
        <v>0</v>
      </c>
      <c r="JPV393" s="21">
        <f t="shared" si="113"/>
        <v>0</v>
      </c>
      <c r="JPW393" s="21">
        <f t="shared" si="113"/>
        <v>0</v>
      </c>
      <c r="JPX393" s="21">
        <f t="shared" si="113"/>
        <v>0</v>
      </c>
      <c r="JPY393" s="21">
        <f t="shared" si="113"/>
        <v>0</v>
      </c>
      <c r="JPZ393" s="21">
        <f t="shared" si="113"/>
        <v>0</v>
      </c>
      <c r="JQA393" s="21">
        <f t="shared" si="113"/>
        <v>0</v>
      </c>
      <c r="JQB393" s="21">
        <f t="shared" si="113"/>
        <v>0</v>
      </c>
      <c r="JQC393" s="21">
        <f t="shared" si="113"/>
        <v>0</v>
      </c>
      <c r="JQD393" s="21">
        <f t="shared" si="113"/>
        <v>0</v>
      </c>
      <c r="JQE393" s="21">
        <f t="shared" si="113"/>
        <v>0</v>
      </c>
      <c r="JQF393" s="21">
        <f t="shared" si="113"/>
        <v>0</v>
      </c>
      <c r="JQG393" s="21">
        <f t="shared" si="113"/>
        <v>0</v>
      </c>
      <c r="JQH393" s="21">
        <f t="shared" si="113"/>
        <v>0</v>
      </c>
      <c r="JQI393" s="21">
        <f t="shared" si="113"/>
        <v>0</v>
      </c>
      <c r="JQJ393" s="21">
        <f t="shared" si="113"/>
        <v>0</v>
      </c>
      <c r="JQK393" s="21">
        <f t="shared" si="113"/>
        <v>0</v>
      </c>
      <c r="JQL393" s="21">
        <f t="shared" si="113"/>
        <v>0</v>
      </c>
      <c r="JQM393" s="21">
        <f t="shared" si="113"/>
        <v>0</v>
      </c>
      <c r="JQN393" s="21">
        <f t="shared" si="113"/>
        <v>0</v>
      </c>
      <c r="JQO393" s="21">
        <f t="shared" si="113"/>
        <v>0</v>
      </c>
      <c r="JQP393" s="21">
        <f t="shared" si="113"/>
        <v>0</v>
      </c>
      <c r="JQQ393" s="21">
        <f t="shared" si="113"/>
        <v>0</v>
      </c>
      <c r="JQR393" s="21">
        <f t="shared" si="113"/>
        <v>0</v>
      </c>
      <c r="JQS393" s="21">
        <f t="shared" si="113"/>
        <v>0</v>
      </c>
      <c r="JQT393" s="21">
        <f t="shared" si="113"/>
        <v>0</v>
      </c>
      <c r="JQU393" s="21">
        <f t="shared" si="113"/>
        <v>0</v>
      </c>
      <c r="JQV393" s="21">
        <f t="shared" si="113"/>
        <v>0</v>
      </c>
      <c r="JQW393" s="21">
        <f t="shared" si="113"/>
        <v>0</v>
      </c>
      <c r="JQX393" s="21">
        <f t="shared" si="113"/>
        <v>0</v>
      </c>
      <c r="JQY393" s="21">
        <f t="shared" si="113"/>
        <v>0</v>
      </c>
      <c r="JQZ393" s="21">
        <f t="shared" si="113"/>
        <v>0</v>
      </c>
      <c r="JRA393" s="21">
        <f t="shared" si="113"/>
        <v>0</v>
      </c>
      <c r="JRB393" s="21">
        <f t="shared" si="113"/>
        <v>0</v>
      </c>
      <c r="JRC393" s="21">
        <f t="shared" si="113"/>
        <v>0</v>
      </c>
      <c r="JRD393" s="21">
        <f t="shared" si="113"/>
        <v>0</v>
      </c>
      <c r="JRE393" s="21">
        <f t="shared" si="113"/>
        <v>0</v>
      </c>
      <c r="JRF393" s="21">
        <f t="shared" si="113"/>
        <v>0</v>
      </c>
      <c r="JRG393" s="21">
        <f t="shared" si="113"/>
        <v>0</v>
      </c>
      <c r="JRH393" s="21">
        <f t="shared" si="113"/>
        <v>0</v>
      </c>
      <c r="JRI393" s="21">
        <f t="shared" ref="JRI393:JTT393" si="114">SUM(JRI388:JRI392)</f>
        <v>0</v>
      </c>
      <c r="JRJ393" s="21">
        <f t="shared" si="114"/>
        <v>0</v>
      </c>
      <c r="JRK393" s="21">
        <f t="shared" si="114"/>
        <v>0</v>
      </c>
      <c r="JRL393" s="21">
        <f t="shared" si="114"/>
        <v>0</v>
      </c>
      <c r="JRM393" s="21">
        <f t="shared" si="114"/>
        <v>0</v>
      </c>
      <c r="JRN393" s="21">
        <f t="shared" si="114"/>
        <v>0</v>
      </c>
      <c r="JRO393" s="21">
        <f t="shared" si="114"/>
        <v>0</v>
      </c>
      <c r="JRP393" s="21">
        <f t="shared" si="114"/>
        <v>0</v>
      </c>
      <c r="JRQ393" s="21">
        <f t="shared" si="114"/>
        <v>0</v>
      </c>
      <c r="JRR393" s="21">
        <f t="shared" si="114"/>
        <v>0</v>
      </c>
      <c r="JRS393" s="21">
        <f t="shared" si="114"/>
        <v>0</v>
      </c>
      <c r="JRT393" s="21">
        <f t="shared" si="114"/>
        <v>0</v>
      </c>
      <c r="JRU393" s="21">
        <f t="shared" si="114"/>
        <v>0</v>
      </c>
      <c r="JRV393" s="21">
        <f t="shared" si="114"/>
        <v>0</v>
      </c>
      <c r="JRW393" s="21">
        <f t="shared" si="114"/>
        <v>0</v>
      </c>
      <c r="JRX393" s="21">
        <f t="shared" si="114"/>
        <v>0</v>
      </c>
      <c r="JRY393" s="21">
        <f t="shared" si="114"/>
        <v>0</v>
      </c>
      <c r="JRZ393" s="21">
        <f t="shared" si="114"/>
        <v>0</v>
      </c>
      <c r="JSA393" s="21">
        <f t="shared" si="114"/>
        <v>0</v>
      </c>
      <c r="JSB393" s="21">
        <f t="shared" si="114"/>
        <v>0</v>
      </c>
      <c r="JSC393" s="21">
        <f t="shared" si="114"/>
        <v>0</v>
      </c>
      <c r="JSD393" s="21">
        <f t="shared" si="114"/>
        <v>0</v>
      </c>
      <c r="JSE393" s="21">
        <f t="shared" si="114"/>
        <v>0</v>
      </c>
      <c r="JSF393" s="21">
        <f t="shared" si="114"/>
        <v>0</v>
      </c>
      <c r="JSG393" s="21">
        <f t="shared" si="114"/>
        <v>0</v>
      </c>
      <c r="JSH393" s="21">
        <f t="shared" si="114"/>
        <v>0</v>
      </c>
      <c r="JSI393" s="21">
        <f t="shared" si="114"/>
        <v>0</v>
      </c>
      <c r="JSJ393" s="21">
        <f t="shared" si="114"/>
        <v>0</v>
      </c>
      <c r="JSK393" s="21">
        <f t="shared" si="114"/>
        <v>0</v>
      </c>
      <c r="JSL393" s="21">
        <f t="shared" si="114"/>
        <v>0</v>
      </c>
      <c r="JSM393" s="21">
        <f t="shared" si="114"/>
        <v>0</v>
      </c>
      <c r="JSN393" s="21">
        <f t="shared" si="114"/>
        <v>0</v>
      </c>
      <c r="JSO393" s="21">
        <f t="shared" si="114"/>
        <v>0</v>
      </c>
      <c r="JSP393" s="21">
        <f t="shared" si="114"/>
        <v>0</v>
      </c>
      <c r="JSQ393" s="21">
        <f t="shared" si="114"/>
        <v>0</v>
      </c>
      <c r="JSR393" s="21">
        <f t="shared" si="114"/>
        <v>0</v>
      </c>
      <c r="JSS393" s="21">
        <f t="shared" si="114"/>
        <v>0</v>
      </c>
      <c r="JST393" s="21">
        <f t="shared" si="114"/>
        <v>0</v>
      </c>
      <c r="JSU393" s="21">
        <f t="shared" si="114"/>
        <v>0</v>
      </c>
      <c r="JSV393" s="21">
        <f t="shared" si="114"/>
        <v>0</v>
      </c>
      <c r="JSW393" s="21">
        <f t="shared" si="114"/>
        <v>0</v>
      </c>
      <c r="JSX393" s="21">
        <f t="shared" si="114"/>
        <v>0</v>
      </c>
      <c r="JSY393" s="21">
        <f t="shared" si="114"/>
        <v>0</v>
      </c>
      <c r="JSZ393" s="21">
        <f t="shared" si="114"/>
        <v>0</v>
      </c>
      <c r="JTA393" s="21">
        <f t="shared" si="114"/>
        <v>0</v>
      </c>
      <c r="JTB393" s="21">
        <f t="shared" si="114"/>
        <v>0</v>
      </c>
      <c r="JTC393" s="21">
        <f t="shared" si="114"/>
        <v>0</v>
      </c>
      <c r="JTD393" s="21">
        <f t="shared" si="114"/>
        <v>0</v>
      </c>
      <c r="JTE393" s="21">
        <f t="shared" si="114"/>
        <v>0</v>
      </c>
      <c r="JTF393" s="21">
        <f t="shared" si="114"/>
        <v>0</v>
      </c>
      <c r="JTG393" s="21">
        <f t="shared" si="114"/>
        <v>0</v>
      </c>
      <c r="JTH393" s="21">
        <f t="shared" si="114"/>
        <v>0</v>
      </c>
      <c r="JTI393" s="21">
        <f t="shared" si="114"/>
        <v>0</v>
      </c>
      <c r="JTJ393" s="21">
        <f t="shared" si="114"/>
        <v>0</v>
      </c>
      <c r="JTK393" s="21">
        <f t="shared" si="114"/>
        <v>0</v>
      </c>
      <c r="JTL393" s="21">
        <f t="shared" si="114"/>
        <v>0</v>
      </c>
      <c r="JTM393" s="21">
        <f t="shared" si="114"/>
        <v>0</v>
      </c>
      <c r="JTN393" s="21">
        <f t="shared" si="114"/>
        <v>0</v>
      </c>
      <c r="JTO393" s="21">
        <f t="shared" si="114"/>
        <v>0</v>
      </c>
      <c r="JTP393" s="21">
        <f t="shared" si="114"/>
        <v>0</v>
      </c>
      <c r="JTQ393" s="21">
        <f t="shared" si="114"/>
        <v>0</v>
      </c>
      <c r="JTR393" s="21">
        <f t="shared" si="114"/>
        <v>0</v>
      </c>
      <c r="JTS393" s="21">
        <f t="shared" si="114"/>
        <v>0</v>
      </c>
      <c r="JTT393" s="21">
        <f t="shared" si="114"/>
        <v>0</v>
      </c>
      <c r="JTU393" s="21">
        <f t="shared" ref="JTU393:JWF393" si="115">SUM(JTU388:JTU392)</f>
        <v>0</v>
      </c>
      <c r="JTV393" s="21">
        <f t="shared" si="115"/>
        <v>0</v>
      </c>
      <c r="JTW393" s="21">
        <f t="shared" si="115"/>
        <v>0</v>
      </c>
      <c r="JTX393" s="21">
        <f t="shared" si="115"/>
        <v>0</v>
      </c>
      <c r="JTY393" s="21">
        <f t="shared" si="115"/>
        <v>0</v>
      </c>
      <c r="JTZ393" s="21">
        <f t="shared" si="115"/>
        <v>0</v>
      </c>
      <c r="JUA393" s="21">
        <f t="shared" si="115"/>
        <v>0</v>
      </c>
      <c r="JUB393" s="21">
        <f t="shared" si="115"/>
        <v>0</v>
      </c>
      <c r="JUC393" s="21">
        <f t="shared" si="115"/>
        <v>0</v>
      </c>
      <c r="JUD393" s="21">
        <f t="shared" si="115"/>
        <v>0</v>
      </c>
      <c r="JUE393" s="21">
        <f t="shared" si="115"/>
        <v>0</v>
      </c>
      <c r="JUF393" s="21">
        <f t="shared" si="115"/>
        <v>0</v>
      </c>
      <c r="JUG393" s="21">
        <f t="shared" si="115"/>
        <v>0</v>
      </c>
      <c r="JUH393" s="21">
        <f t="shared" si="115"/>
        <v>0</v>
      </c>
      <c r="JUI393" s="21">
        <f t="shared" si="115"/>
        <v>0</v>
      </c>
      <c r="JUJ393" s="21">
        <f t="shared" si="115"/>
        <v>0</v>
      </c>
      <c r="JUK393" s="21">
        <f t="shared" si="115"/>
        <v>0</v>
      </c>
      <c r="JUL393" s="21">
        <f t="shared" si="115"/>
        <v>0</v>
      </c>
      <c r="JUM393" s="21">
        <f t="shared" si="115"/>
        <v>0</v>
      </c>
      <c r="JUN393" s="21">
        <f t="shared" si="115"/>
        <v>0</v>
      </c>
      <c r="JUO393" s="21">
        <f t="shared" si="115"/>
        <v>0</v>
      </c>
      <c r="JUP393" s="21">
        <f t="shared" si="115"/>
        <v>0</v>
      </c>
      <c r="JUQ393" s="21">
        <f t="shared" si="115"/>
        <v>0</v>
      </c>
      <c r="JUR393" s="21">
        <f t="shared" si="115"/>
        <v>0</v>
      </c>
      <c r="JUS393" s="21">
        <f t="shared" si="115"/>
        <v>0</v>
      </c>
      <c r="JUT393" s="21">
        <f t="shared" si="115"/>
        <v>0</v>
      </c>
      <c r="JUU393" s="21">
        <f t="shared" si="115"/>
        <v>0</v>
      </c>
      <c r="JUV393" s="21">
        <f t="shared" si="115"/>
        <v>0</v>
      </c>
      <c r="JUW393" s="21">
        <f t="shared" si="115"/>
        <v>0</v>
      </c>
      <c r="JUX393" s="21">
        <f t="shared" si="115"/>
        <v>0</v>
      </c>
      <c r="JUY393" s="21">
        <f t="shared" si="115"/>
        <v>0</v>
      </c>
      <c r="JUZ393" s="21">
        <f t="shared" si="115"/>
        <v>0</v>
      </c>
      <c r="JVA393" s="21">
        <f t="shared" si="115"/>
        <v>0</v>
      </c>
      <c r="JVB393" s="21">
        <f t="shared" si="115"/>
        <v>0</v>
      </c>
      <c r="JVC393" s="21">
        <f t="shared" si="115"/>
        <v>0</v>
      </c>
      <c r="JVD393" s="21">
        <f t="shared" si="115"/>
        <v>0</v>
      </c>
      <c r="JVE393" s="21">
        <f t="shared" si="115"/>
        <v>0</v>
      </c>
      <c r="JVF393" s="21">
        <f t="shared" si="115"/>
        <v>0</v>
      </c>
      <c r="JVG393" s="21">
        <f t="shared" si="115"/>
        <v>0</v>
      </c>
      <c r="JVH393" s="21">
        <f t="shared" si="115"/>
        <v>0</v>
      </c>
      <c r="JVI393" s="21">
        <f t="shared" si="115"/>
        <v>0</v>
      </c>
      <c r="JVJ393" s="21">
        <f t="shared" si="115"/>
        <v>0</v>
      </c>
      <c r="JVK393" s="21">
        <f t="shared" si="115"/>
        <v>0</v>
      </c>
      <c r="JVL393" s="21">
        <f t="shared" si="115"/>
        <v>0</v>
      </c>
      <c r="JVM393" s="21">
        <f t="shared" si="115"/>
        <v>0</v>
      </c>
      <c r="JVN393" s="21">
        <f t="shared" si="115"/>
        <v>0</v>
      </c>
      <c r="JVO393" s="21">
        <f t="shared" si="115"/>
        <v>0</v>
      </c>
      <c r="JVP393" s="21">
        <f t="shared" si="115"/>
        <v>0</v>
      </c>
      <c r="JVQ393" s="21">
        <f t="shared" si="115"/>
        <v>0</v>
      </c>
      <c r="JVR393" s="21">
        <f t="shared" si="115"/>
        <v>0</v>
      </c>
      <c r="JVS393" s="21">
        <f t="shared" si="115"/>
        <v>0</v>
      </c>
      <c r="JVT393" s="21">
        <f t="shared" si="115"/>
        <v>0</v>
      </c>
      <c r="JVU393" s="21">
        <f t="shared" si="115"/>
        <v>0</v>
      </c>
      <c r="JVV393" s="21">
        <f t="shared" si="115"/>
        <v>0</v>
      </c>
      <c r="JVW393" s="21">
        <f t="shared" si="115"/>
        <v>0</v>
      </c>
      <c r="JVX393" s="21">
        <f t="shared" si="115"/>
        <v>0</v>
      </c>
      <c r="JVY393" s="21">
        <f t="shared" si="115"/>
        <v>0</v>
      </c>
      <c r="JVZ393" s="21">
        <f t="shared" si="115"/>
        <v>0</v>
      </c>
      <c r="JWA393" s="21">
        <f t="shared" si="115"/>
        <v>0</v>
      </c>
      <c r="JWB393" s="21">
        <f t="shared" si="115"/>
        <v>0</v>
      </c>
      <c r="JWC393" s="21">
        <f t="shared" si="115"/>
        <v>0</v>
      </c>
      <c r="JWD393" s="21">
        <f t="shared" si="115"/>
        <v>0</v>
      </c>
      <c r="JWE393" s="21">
        <f t="shared" si="115"/>
        <v>0</v>
      </c>
      <c r="JWF393" s="21">
        <f t="shared" si="115"/>
        <v>0</v>
      </c>
      <c r="JWG393" s="21">
        <f t="shared" ref="JWG393:JYR393" si="116">SUM(JWG388:JWG392)</f>
        <v>0</v>
      </c>
      <c r="JWH393" s="21">
        <f t="shared" si="116"/>
        <v>0</v>
      </c>
      <c r="JWI393" s="21">
        <f t="shared" si="116"/>
        <v>0</v>
      </c>
      <c r="JWJ393" s="21">
        <f t="shared" si="116"/>
        <v>0</v>
      </c>
      <c r="JWK393" s="21">
        <f t="shared" si="116"/>
        <v>0</v>
      </c>
      <c r="JWL393" s="21">
        <f t="shared" si="116"/>
        <v>0</v>
      </c>
      <c r="JWM393" s="21">
        <f t="shared" si="116"/>
        <v>0</v>
      </c>
      <c r="JWN393" s="21">
        <f t="shared" si="116"/>
        <v>0</v>
      </c>
      <c r="JWO393" s="21">
        <f t="shared" si="116"/>
        <v>0</v>
      </c>
      <c r="JWP393" s="21">
        <f t="shared" si="116"/>
        <v>0</v>
      </c>
      <c r="JWQ393" s="21">
        <f t="shared" si="116"/>
        <v>0</v>
      </c>
      <c r="JWR393" s="21">
        <f t="shared" si="116"/>
        <v>0</v>
      </c>
      <c r="JWS393" s="21">
        <f t="shared" si="116"/>
        <v>0</v>
      </c>
      <c r="JWT393" s="21">
        <f t="shared" si="116"/>
        <v>0</v>
      </c>
      <c r="JWU393" s="21">
        <f t="shared" si="116"/>
        <v>0</v>
      </c>
      <c r="JWV393" s="21">
        <f t="shared" si="116"/>
        <v>0</v>
      </c>
      <c r="JWW393" s="21">
        <f t="shared" si="116"/>
        <v>0</v>
      </c>
      <c r="JWX393" s="21">
        <f t="shared" si="116"/>
        <v>0</v>
      </c>
      <c r="JWY393" s="21">
        <f t="shared" si="116"/>
        <v>0</v>
      </c>
      <c r="JWZ393" s="21">
        <f t="shared" si="116"/>
        <v>0</v>
      </c>
      <c r="JXA393" s="21">
        <f t="shared" si="116"/>
        <v>0</v>
      </c>
      <c r="JXB393" s="21">
        <f t="shared" si="116"/>
        <v>0</v>
      </c>
      <c r="JXC393" s="21">
        <f t="shared" si="116"/>
        <v>0</v>
      </c>
      <c r="JXD393" s="21">
        <f t="shared" si="116"/>
        <v>0</v>
      </c>
      <c r="JXE393" s="21">
        <f t="shared" si="116"/>
        <v>0</v>
      </c>
      <c r="JXF393" s="21">
        <f t="shared" si="116"/>
        <v>0</v>
      </c>
      <c r="JXG393" s="21">
        <f t="shared" si="116"/>
        <v>0</v>
      </c>
      <c r="JXH393" s="21">
        <f t="shared" si="116"/>
        <v>0</v>
      </c>
      <c r="JXI393" s="21">
        <f t="shared" si="116"/>
        <v>0</v>
      </c>
      <c r="JXJ393" s="21">
        <f t="shared" si="116"/>
        <v>0</v>
      </c>
      <c r="JXK393" s="21">
        <f t="shared" si="116"/>
        <v>0</v>
      </c>
      <c r="JXL393" s="21">
        <f t="shared" si="116"/>
        <v>0</v>
      </c>
      <c r="JXM393" s="21">
        <f t="shared" si="116"/>
        <v>0</v>
      </c>
      <c r="JXN393" s="21">
        <f t="shared" si="116"/>
        <v>0</v>
      </c>
      <c r="JXO393" s="21">
        <f t="shared" si="116"/>
        <v>0</v>
      </c>
      <c r="JXP393" s="21">
        <f t="shared" si="116"/>
        <v>0</v>
      </c>
      <c r="JXQ393" s="21">
        <f t="shared" si="116"/>
        <v>0</v>
      </c>
      <c r="JXR393" s="21">
        <f t="shared" si="116"/>
        <v>0</v>
      </c>
      <c r="JXS393" s="21">
        <f t="shared" si="116"/>
        <v>0</v>
      </c>
      <c r="JXT393" s="21">
        <f t="shared" si="116"/>
        <v>0</v>
      </c>
      <c r="JXU393" s="21">
        <f t="shared" si="116"/>
        <v>0</v>
      </c>
      <c r="JXV393" s="21">
        <f t="shared" si="116"/>
        <v>0</v>
      </c>
      <c r="JXW393" s="21">
        <f t="shared" si="116"/>
        <v>0</v>
      </c>
      <c r="JXX393" s="21">
        <f t="shared" si="116"/>
        <v>0</v>
      </c>
      <c r="JXY393" s="21">
        <f t="shared" si="116"/>
        <v>0</v>
      </c>
      <c r="JXZ393" s="21">
        <f t="shared" si="116"/>
        <v>0</v>
      </c>
      <c r="JYA393" s="21">
        <f t="shared" si="116"/>
        <v>0</v>
      </c>
      <c r="JYB393" s="21">
        <f t="shared" si="116"/>
        <v>0</v>
      </c>
      <c r="JYC393" s="21">
        <f t="shared" si="116"/>
        <v>0</v>
      </c>
      <c r="JYD393" s="21">
        <f t="shared" si="116"/>
        <v>0</v>
      </c>
      <c r="JYE393" s="21">
        <f t="shared" si="116"/>
        <v>0</v>
      </c>
      <c r="JYF393" s="21">
        <f t="shared" si="116"/>
        <v>0</v>
      </c>
      <c r="JYG393" s="21">
        <f t="shared" si="116"/>
        <v>0</v>
      </c>
      <c r="JYH393" s="21">
        <f t="shared" si="116"/>
        <v>0</v>
      </c>
      <c r="JYI393" s="21">
        <f t="shared" si="116"/>
        <v>0</v>
      </c>
      <c r="JYJ393" s="21">
        <f t="shared" si="116"/>
        <v>0</v>
      </c>
      <c r="JYK393" s="21">
        <f t="shared" si="116"/>
        <v>0</v>
      </c>
      <c r="JYL393" s="21">
        <f t="shared" si="116"/>
        <v>0</v>
      </c>
      <c r="JYM393" s="21">
        <f t="shared" si="116"/>
        <v>0</v>
      </c>
      <c r="JYN393" s="21">
        <f t="shared" si="116"/>
        <v>0</v>
      </c>
      <c r="JYO393" s="21">
        <f t="shared" si="116"/>
        <v>0</v>
      </c>
      <c r="JYP393" s="21">
        <f t="shared" si="116"/>
        <v>0</v>
      </c>
      <c r="JYQ393" s="21">
        <f t="shared" si="116"/>
        <v>0</v>
      </c>
      <c r="JYR393" s="21">
        <f t="shared" si="116"/>
        <v>0</v>
      </c>
      <c r="JYS393" s="21">
        <f t="shared" ref="JYS393:KBD393" si="117">SUM(JYS388:JYS392)</f>
        <v>0</v>
      </c>
      <c r="JYT393" s="21">
        <f t="shared" si="117"/>
        <v>0</v>
      </c>
      <c r="JYU393" s="21">
        <f t="shared" si="117"/>
        <v>0</v>
      </c>
      <c r="JYV393" s="21">
        <f t="shared" si="117"/>
        <v>0</v>
      </c>
      <c r="JYW393" s="21">
        <f t="shared" si="117"/>
        <v>0</v>
      </c>
      <c r="JYX393" s="21">
        <f t="shared" si="117"/>
        <v>0</v>
      </c>
      <c r="JYY393" s="21">
        <f t="shared" si="117"/>
        <v>0</v>
      </c>
      <c r="JYZ393" s="21">
        <f t="shared" si="117"/>
        <v>0</v>
      </c>
      <c r="JZA393" s="21">
        <f t="shared" si="117"/>
        <v>0</v>
      </c>
      <c r="JZB393" s="21">
        <f t="shared" si="117"/>
        <v>0</v>
      </c>
      <c r="JZC393" s="21">
        <f t="shared" si="117"/>
        <v>0</v>
      </c>
      <c r="JZD393" s="21">
        <f t="shared" si="117"/>
        <v>0</v>
      </c>
      <c r="JZE393" s="21">
        <f t="shared" si="117"/>
        <v>0</v>
      </c>
      <c r="JZF393" s="21">
        <f t="shared" si="117"/>
        <v>0</v>
      </c>
      <c r="JZG393" s="21">
        <f t="shared" si="117"/>
        <v>0</v>
      </c>
      <c r="JZH393" s="21">
        <f t="shared" si="117"/>
        <v>0</v>
      </c>
      <c r="JZI393" s="21">
        <f t="shared" si="117"/>
        <v>0</v>
      </c>
      <c r="JZJ393" s="21">
        <f t="shared" si="117"/>
        <v>0</v>
      </c>
      <c r="JZK393" s="21">
        <f t="shared" si="117"/>
        <v>0</v>
      </c>
      <c r="JZL393" s="21">
        <f t="shared" si="117"/>
        <v>0</v>
      </c>
      <c r="JZM393" s="21">
        <f t="shared" si="117"/>
        <v>0</v>
      </c>
      <c r="JZN393" s="21">
        <f t="shared" si="117"/>
        <v>0</v>
      </c>
      <c r="JZO393" s="21">
        <f t="shared" si="117"/>
        <v>0</v>
      </c>
      <c r="JZP393" s="21">
        <f t="shared" si="117"/>
        <v>0</v>
      </c>
      <c r="JZQ393" s="21">
        <f t="shared" si="117"/>
        <v>0</v>
      </c>
      <c r="JZR393" s="21">
        <f t="shared" si="117"/>
        <v>0</v>
      </c>
      <c r="JZS393" s="21">
        <f t="shared" si="117"/>
        <v>0</v>
      </c>
      <c r="JZT393" s="21">
        <f t="shared" si="117"/>
        <v>0</v>
      </c>
      <c r="JZU393" s="21">
        <f t="shared" si="117"/>
        <v>0</v>
      </c>
      <c r="JZV393" s="21">
        <f t="shared" si="117"/>
        <v>0</v>
      </c>
      <c r="JZW393" s="21">
        <f t="shared" si="117"/>
        <v>0</v>
      </c>
      <c r="JZX393" s="21">
        <f t="shared" si="117"/>
        <v>0</v>
      </c>
      <c r="JZY393" s="21">
        <f t="shared" si="117"/>
        <v>0</v>
      </c>
      <c r="JZZ393" s="21">
        <f t="shared" si="117"/>
        <v>0</v>
      </c>
      <c r="KAA393" s="21">
        <f t="shared" si="117"/>
        <v>0</v>
      </c>
      <c r="KAB393" s="21">
        <f t="shared" si="117"/>
        <v>0</v>
      </c>
      <c r="KAC393" s="21">
        <f t="shared" si="117"/>
        <v>0</v>
      </c>
      <c r="KAD393" s="21">
        <f t="shared" si="117"/>
        <v>0</v>
      </c>
      <c r="KAE393" s="21">
        <f t="shared" si="117"/>
        <v>0</v>
      </c>
      <c r="KAF393" s="21">
        <f t="shared" si="117"/>
        <v>0</v>
      </c>
      <c r="KAG393" s="21">
        <f t="shared" si="117"/>
        <v>0</v>
      </c>
      <c r="KAH393" s="21">
        <f t="shared" si="117"/>
        <v>0</v>
      </c>
      <c r="KAI393" s="21">
        <f t="shared" si="117"/>
        <v>0</v>
      </c>
      <c r="KAJ393" s="21">
        <f t="shared" si="117"/>
        <v>0</v>
      </c>
      <c r="KAK393" s="21">
        <f t="shared" si="117"/>
        <v>0</v>
      </c>
      <c r="KAL393" s="21">
        <f t="shared" si="117"/>
        <v>0</v>
      </c>
      <c r="KAM393" s="21">
        <f t="shared" si="117"/>
        <v>0</v>
      </c>
      <c r="KAN393" s="21">
        <f t="shared" si="117"/>
        <v>0</v>
      </c>
      <c r="KAO393" s="21">
        <f t="shared" si="117"/>
        <v>0</v>
      </c>
      <c r="KAP393" s="21">
        <f t="shared" si="117"/>
        <v>0</v>
      </c>
      <c r="KAQ393" s="21">
        <f t="shared" si="117"/>
        <v>0</v>
      </c>
      <c r="KAR393" s="21">
        <f t="shared" si="117"/>
        <v>0</v>
      </c>
      <c r="KAS393" s="21">
        <f t="shared" si="117"/>
        <v>0</v>
      </c>
      <c r="KAT393" s="21">
        <f t="shared" si="117"/>
        <v>0</v>
      </c>
      <c r="KAU393" s="21">
        <f t="shared" si="117"/>
        <v>0</v>
      </c>
      <c r="KAV393" s="21">
        <f t="shared" si="117"/>
        <v>0</v>
      </c>
      <c r="KAW393" s="21">
        <f t="shared" si="117"/>
        <v>0</v>
      </c>
      <c r="KAX393" s="21">
        <f t="shared" si="117"/>
        <v>0</v>
      </c>
      <c r="KAY393" s="21">
        <f t="shared" si="117"/>
        <v>0</v>
      </c>
      <c r="KAZ393" s="21">
        <f t="shared" si="117"/>
        <v>0</v>
      </c>
      <c r="KBA393" s="21">
        <f t="shared" si="117"/>
        <v>0</v>
      </c>
      <c r="KBB393" s="21">
        <f t="shared" si="117"/>
        <v>0</v>
      </c>
      <c r="KBC393" s="21">
        <f t="shared" si="117"/>
        <v>0</v>
      </c>
      <c r="KBD393" s="21">
        <f t="shared" si="117"/>
        <v>0</v>
      </c>
      <c r="KBE393" s="21">
        <f t="shared" ref="KBE393:KDP393" si="118">SUM(KBE388:KBE392)</f>
        <v>0</v>
      </c>
      <c r="KBF393" s="21">
        <f t="shared" si="118"/>
        <v>0</v>
      </c>
      <c r="KBG393" s="21">
        <f t="shared" si="118"/>
        <v>0</v>
      </c>
      <c r="KBH393" s="21">
        <f t="shared" si="118"/>
        <v>0</v>
      </c>
      <c r="KBI393" s="21">
        <f t="shared" si="118"/>
        <v>0</v>
      </c>
      <c r="KBJ393" s="21">
        <f t="shared" si="118"/>
        <v>0</v>
      </c>
      <c r="KBK393" s="21">
        <f t="shared" si="118"/>
        <v>0</v>
      </c>
      <c r="KBL393" s="21">
        <f t="shared" si="118"/>
        <v>0</v>
      </c>
      <c r="KBM393" s="21">
        <f t="shared" si="118"/>
        <v>0</v>
      </c>
      <c r="KBN393" s="21">
        <f t="shared" si="118"/>
        <v>0</v>
      </c>
      <c r="KBO393" s="21">
        <f t="shared" si="118"/>
        <v>0</v>
      </c>
      <c r="KBP393" s="21">
        <f t="shared" si="118"/>
        <v>0</v>
      </c>
      <c r="KBQ393" s="21">
        <f t="shared" si="118"/>
        <v>0</v>
      </c>
      <c r="KBR393" s="21">
        <f t="shared" si="118"/>
        <v>0</v>
      </c>
      <c r="KBS393" s="21">
        <f t="shared" si="118"/>
        <v>0</v>
      </c>
      <c r="KBT393" s="21">
        <f t="shared" si="118"/>
        <v>0</v>
      </c>
      <c r="KBU393" s="21">
        <f t="shared" si="118"/>
        <v>0</v>
      </c>
      <c r="KBV393" s="21">
        <f t="shared" si="118"/>
        <v>0</v>
      </c>
      <c r="KBW393" s="21">
        <f t="shared" si="118"/>
        <v>0</v>
      </c>
      <c r="KBX393" s="21">
        <f t="shared" si="118"/>
        <v>0</v>
      </c>
      <c r="KBY393" s="21">
        <f t="shared" si="118"/>
        <v>0</v>
      </c>
      <c r="KBZ393" s="21">
        <f t="shared" si="118"/>
        <v>0</v>
      </c>
      <c r="KCA393" s="21">
        <f t="shared" si="118"/>
        <v>0</v>
      </c>
      <c r="KCB393" s="21">
        <f t="shared" si="118"/>
        <v>0</v>
      </c>
      <c r="KCC393" s="21">
        <f t="shared" si="118"/>
        <v>0</v>
      </c>
      <c r="KCD393" s="21">
        <f t="shared" si="118"/>
        <v>0</v>
      </c>
      <c r="KCE393" s="21">
        <f t="shared" si="118"/>
        <v>0</v>
      </c>
      <c r="KCF393" s="21">
        <f t="shared" si="118"/>
        <v>0</v>
      </c>
      <c r="KCG393" s="21">
        <f t="shared" si="118"/>
        <v>0</v>
      </c>
      <c r="KCH393" s="21">
        <f t="shared" si="118"/>
        <v>0</v>
      </c>
      <c r="KCI393" s="21">
        <f t="shared" si="118"/>
        <v>0</v>
      </c>
      <c r="KCJ393" s="21">
        <f t="shared" si="118"/>
        <v>0</v>
      </c>
      <c r="KCK393" s="21">
        <f t="shared" si="118"/>
        <v>0</v>
      </c>
      <c r="KCL393" s="21">
        <f t="shared" si="118"/>
        <v>0</v>
      </c>
      <c r="KCM393" s="21">
        <f t="shared" si="118"/>
        <v>0</v>
      </c>
      <c r="KCN393" s="21">
        <f t="shared" si="118"/>
        <v>0</v>
      </c>
      <c r="KCO393" s="21">
        <f t="shared" si="118"/>
        <v>0</v>
      </c>
      <c r="KCP393" s="21">
        <f t="shared" si="118"/>
        <v>0</v>
      </c>
      <c r="KCQ393" s="21">
        <f t="shared" si="118"/>
        <v>0</v>
      </c>
      <c r="KCR393" s="21">
        <f t="shared" si="118"/>
        <v>0</v>
      </c>
      <c r="KCS393" s="21">
        <f t="shared" si="118"/>
        <v>0</v>
      </c>
      <c r="KCT393" s="21">
        <f t="shared" si="118"/>
        <v>0</v>
      </c>
      <c r="KCU393" s="21">
        <f t="shared" si="118"/>
        <v>0</v>
      </c>
      <c r="KCV393" s="21">
        <f t="shared" si="118"/>
        <v>0</v>
      </c>
      <c r="KCW393" s="21">
        <f t="shared" si="118"/>
        <v>0</v>
      </c>
      <c r="KCX393" s="21">
        <f t="shared" si="118"/>
        <v>0</v>
      </c>
      <c r="KCY393" s="21">
        <f t="shared" si="118"/>
        <v>0</v>
      </c>
      <c r="KCZ393" s="21">
        <f t="shared" si="118"/>
        <v>0</v>
      </c>
      <c r="KDA393" s="21">
        <f t="shared" si="118"/>
        <v>0</v>
      </c>
      <c r="KDB393" s="21">
        <f t="shared" si="118"/>
        <v>0</v>
      </c>
      <c r="KDC393" s="21">
        <f t="shared" si="118"/>
        <v>0</v>
      </c>
      <c r="KDD393" s="21">
        <f t="shared" si="118"/>
        <v>0</v>
      </c>
      <c r="KDE393" s="21">
        <f t="shared" si="118"/>
        <v>0</v>
      </c>
      <c r="KDF393" s="21">
        <f t="shared" si="118"/>
        <v>0</v>
      </c>
      <c r="KDG393" s="21">
        <f t="shared" si="118"/>
        <v>0</v>
      </c>
      <c r="KDH393" s="21">
        <f t="shared" si="118"/>
        <v>0</v>
      </c>
      <c r="KDI393" s="21">
        <f t="shared" si="118"/>
        <v>0</v>
      </c>
      <c r="KDJ393" s="21">
        <f t="shared" si="118"/>
        <v>0</v>
      </c>
      <c r="KDK393" s="21">
        <f t="shared" si="118"/>
        <v>0</v>
      </c>
      <c r="KDL393" s="21">
        <f t="shared" si="118"/>
        <v>0</v>
      </c>
      <c r="KDM393" s="21">
        <f t="shared" si="118"/>
        <v>0</v>
      </c>
      <c r="KDN393" s="21">
        <f t="shared" si="118"/>
        <v>0</v>
      </c>
      <c r="KDO393" s="21">
        <f t="shared" si="118"/>
        <v>0</v>
      </c>
      <c r="KDP393" s="21">
        <f t="shared" si="118"/>
        <v>0</v>
      </c>
      <c r="KDQ393" s="21">
        <f t="shared" ref="KDQ393:KGB393" si="119">SUM(KDQ388:KDQ392)</f>
        <v>0</v>
      </c>
      <c r="KDR393" s="21">
        <f t="shared" si="119"/>
        <v>0</v>
      </c>
      <c r="KDS393" s="21">
        <f t="shared" si="119"/>
        <v>0</v>
      </c>
      <c r="KDT393" s="21">
        <f t="shared" si="119"/>
        <v>0</v>
      </c>
      <c r="KDU393" s="21">
        <f t="shared" si="119"/>
        <v>0</v>
      </c>
      <c r="KDV393" s="21">
        <f t="shared" si="119"/>
        <v>0</v>
      </c>
      <c r="KDW393" s="21">
        <f t="shared" si="119"/>
        <v>0</v>
      </c>
      <c r="KDX393" s="21">
        <f t="shared" si="119"/>
        <v>0</v>
      </c>
      <c r="KDY393" s="21">
        <f t="shared" si="119"/>
        <v>0</v>
      </c>
      <c r="KDZ393" s="21">
        <f t="shared" si="119"/>
        <v>0</v>
      </c>
      <c r="KEA393" s="21">
        <f t="shared" si="119"/>
        <v>0</v>
      </c>
      <c r="KEB393" s="21">
        <f t="shared" si="119"/>
        <v>0</v>
      </c>
      <c r="KEC393" s="21">
        <f t="shared" si="119"/>
        <v>0</v>
      </c>
      <c r="KED393" s="21">
        <f t="shared" si="119"/>
        <v>0</v>
      </c>
      <c r="KEE393" s="21">
        <f t="shared" si="119"/>
        <v>0</v>
      </c>
      <c r="KEF393" s="21">
        <f t="shared" si="119"/>
        <v>0</v>
      </c>
      <c r="KEG393" s="21">
        <f t="shared" si="119"/>
        <v>0</v>
      </c>
      <c r="KEH393" s="21">
        <f t="shared" si="119"/>
        <v>0</v>
      </c>
      <c r="KEI393" s="21">
        <f t="shared" si="119"/>
        <v>0</v>
      </c>
      <c r="KEJ393" s="21">
        <f t="shared" si="119"/>
        <v>0</v>
      </c>
      <c r="KEK393" s="21">
        <f t="shared" si="119"/>
        <v>0</v>
      </c>
      <c r="KEL393" s="21">
        <f t="shared" si="119"/>
        <v>0</v>
      </c>
      <c r="KEM393" s="21">
        <f t="shared" si="119"/>
        <v>0</v>
      </c>
      <c r="KEN393" s="21">
        <f t="shared" si="119"/>
        <v>0</v>
      </c>
      <c r="KEO393" s="21">
        <f t="shared" si="119"/>
        <v>0</v>
      </c>
      <c r="KEP393" s="21">
        <f t="shared" si="119"/>
        <v>0</v>
      </c>
      <c r="KEQ393" s="21">
        <f t="shared" si="119"/>
        <v>0</v>
      </c>
      <c r="KER393" s="21">
        <f t="shared" si="119"/>
        <v>0</v>
      </c>
      <c r="KES393" s="21">
        <f t="shared" si="119"/>
        <v>0</v>
      </c>
      <c r="KET393" s="21">
        <f t="shared" si="119"/>
        <v>0</v>
      </c>
      <c r="KEU393" s="21">
        <f t="shared" si="119"/>
        <v>0</v>
      </c>
      <c r="KEV393" s="21">
        <f t="shared" si="119"/>
        <v>0</v>
      </c>
      <c r="KEW393" s="21">
        <f t="shared" si="119"/>
        <v>0</v>
      </c>
      <c r="KEX393" s="21">
        <f t="shared" si="119"/>
        <v>0</v>
      </c>
      <c r="KEY393" s="21">
        <f t="shared" si="119"/>
        <v>0</v>
      </c>
      <c r="KEZ393" s="21">
        <f t="shared" si="119"/>
        <v>0</v>
      </c>
      <c r="KFA393" s="21">
        <f t="shared" si="119"/>
        <v>0</v>
      </c>
      <c r="KFB393" s="21">
        <f t="shared" si="119"/>
        <v>0</v>
      </c>
      <c r="KFC393" s="21">
        <f t="shared" si="119"/>
        <v>0</v>
      </c>
      <c r="KFD393" s="21">
        <f t="shared" si="119"/>
        <v>0</v>
      </c>
      <c r="KFE393" s="21">
        <f t="shared" si="119"/>
        <v>0</v>
      </c>
      <c r="KFF393" s="21">
        <f t="shared" si="119"/>
        <v>0</v>
      </c>
      <c r="KFG393" s="21">
        <f t="shared" si="119"/>
        <v>0</v>
      </c>
      <c r="KFH393" s="21">
        <f t="shared" si="119"/>
        <v>0</v>
      </c>
      <c r="KFI393" s="21">
        <f t="shared" si="119"/>
        <v>0</v>
      </c>
      <c r="KFJ393" s="21">
        <f t="shared" si="119"/>
        <v>0</v>
      </c>
      <c r="KFK393" s="21">
        <f t="shared" si="119"/>
        <v>0</v>
      </c>
      <c r="KFL393" s="21">
        <f t="shared" si="119"/>
        <v>0</v>
      </c>
      <c r="KFM393" s="21">
        <f t="shared" si="119"/>
        <v>0</v>
      </c>
      <c r="KFN393" s="21">
        <f t="shared" si="119"/>
        <v>0</v>
      </c>
      <c r="KFO393" s="21">
        <f t="shared" si="119"/>
        <v>0</v>
      </c>
      <c r="KFP393" s="21">
        <f t="shared" si="119"/>
        <v>0</v>
      </c>
      <c r="KFQ393" s="21">
        <f t="shared" si="119"/>
        <v>0</v>
      </c>
      <c r="KFR393" s="21">
        <f t="shared" si="119"/>
        <v>0</v>
      </c>
      <c r="KFS393" s="21">
        <f t="shared" si="119"/>
        <v>0</v>
      </c>
      <c r="KFT393" s="21">
        <f t="shared" si="119"/>
        <v>0</v>
      </c>
      <c r="KFU393" s="21">
        <f t="shared" si="119"/>
        <v>0</v>
      </c>
      <c r="KFV393" s="21">
        <f t="shared" si="119"/>
        <v>0</v>
      </c>
      <c r="KFW393" s="21">
        <f t="shared" si="119"/>
        <v>0</v>
      </c>
      <c r="KFX393" s="21">
        <f t="shared" si="119"/>
        <v>0</v>
      </c>
      <c r="KFY393" s="21">
        <f t="shared" si="119"/>
        <v>0</v>
      </c>
      <c r="KFZ393" s="21">
        <f t="shared" si="119"/>
        <v>0</v>
      </c>
      <c r="KGA393" s="21">
        <f t="shared" si="119"/>
        <v>0</v>
      </c>
      <c r="KGB393" s="21">
        <f t="shared" si="119"/>
        <v>0</v>
      </c>
      <c r="KGC393" s="21">
        <f t="shared" ref="KGC393:KIN393" si="120">SUM(KGC388:KGC392)</f>
        <v>0</v>
      </c>
      <c r="KGD393" s="21">
        <f t="shared" si="120"/>
        <v>0</v>
      </c>
      <c r="KGE393" s="21">
        <f t="shared" si="120"/>
        <v>0</v>
      </c>
      <c r="KGF393" s="21">
        <f t="shared" si="120"/>
        <v>0</v>
      </c>
      <c r="KGG393" s="21">
        <f t="shared" si="120"/>
        <v>0</v>
      </c>
      <c r="KGH393" s="21">
        <f t="shared" si="120"/>
        <v>0</v>
      </c>
      <c r="KGI393" s="21">
        <f t="shared" si="120"/>
        <v>0</v>
      </c>
      <c r="KGJ393" s="21">
        <f t="shared" si="120"/>
        <v>0</v>
      </c>
      <c r="KGK393" s="21">
        <f t="shared" si="120"/>
        <v>0</v>
      </c>
      <c r="KGL393" s="21">
        <f t="shared" si="120"/>
        <v>0</v>
      </c>
      <c r="KGM393" s="21">
        <f t="shared" si="120"/>
        <v>0</v>
      </c>
      <c r="KGN393" s="21">
        <f t="shared" si="120"/>
        <v>0</v>
      </c>
      <c r="KGO393" s="21">
        <f t="shared" si="120"/>
        <v>0</v>
      </c>
      <c r="KGP393" s="21">
        <f t="shared" si="120"/>
        <v>0</v>
      </c>
      <c r="KGQ393" s="21">
        <f t="shared" si="120"/>
        <v>0</v>
      </c>
      <c r="KGR393" s="21">
        <f t="shared" si="120"/>
        <v>0</v>
      </c>
      <c r="KGS393" s="21">
        <f t="shared" si="120"/>
        <v>0</v>
      </c>
      <c r="KGT393" s="21">
        <f t="shared" si="120"/>
        <v>0</v>
      </c>
      <c r="KGU393" s="21">
        <f t="shared" si="120"/>
        <v>0</v>
      </c>
      <c r="KGV393" s="21">
        <f t="shared" si="120"/>
        <v>0</v>
      </c>
      <c r="KGW393" s="21">
        <f t="shared" si="120"/>
        <v>0</v>
      </c>
      <c r="KGX393" s="21">
        <f t="shared" si="120"/>
        <v>0</v>
      </c>
      <c r="KGY393" s="21">
        <f t="shared" si="120"/>
        <v>0</v>
      </c>
      <c r="KGZ393" s="21">
        <f t="shared" si="120"/>
        <v>0</v>
      </c>
      <c r="KHA393" s="21">
        <f t="shared" si="120"/>
        <v>0</v>
      </c>
      <c r="KHB393" s="21">
        <f t="shared" si="120"/>
        <v>0</v>
      </c>
      <c r="KHC393" s="21">
        <f t="shared" si="120"/>
        <v>0</v>
      </c>
      <c r="KHD393" s="21">
        <f t="shared" si="120"/>
        <v>0</v>
      </c>
      <c r="KHE393" s="21">
        <f t="shared" si="120"/>
        <v>0</v>
      </c>
      <c r="KHF393" s="21">
        <f t="shared" si="120"/>
        <v>0</v>
      </c>
      <c r="KHG393" s="21">
        <f t="shared" si="120"/>
        <v>0</v>
      </c>
      <c r="KHH393" s="21">
        <f t="shared" si="120"/>
        <v>0</v>
      </c>
      <c r="KHI393" s="21">
        <f t="shared" si="120"/>
        <v>0</v>
      </c>
      <c r="KHJ393" s="21">
        <f t="shared" si="120"/>
        <v>0</v>
      </c>
      <c r="KHK393" s="21">
        <f t="shared" si="120"/>
        <v>0</v>
      </c>
      <c r="KHL393" s="21">
        <f t="shared" si="120"/>
        <v>0</v>
      </c>
      <c r="KHM393" s="21">
        <f t="shared" si="120"/>
        <v>0</v>
      </c>
      <c r="KHN393" s="21">
        <f t="shared" si="120"/>
        <v>0</v>
      </c>
      <c r="KHO393" s="21">
        <f t="shared" si="120"/>
        <v>0</v>
      </c>
      <c r="KHP393" s="21">
        <f t="shared" si="120"/>
        <v>0</v>
      </c>
      <c r="KHQ393" s="21">
        <f t="shared" si="120"/>
        <v>0</v>
      </c>
      <c r="KHR393" s="21">
        <f t="shared" si="120"/>
        <v>0</v>
      </c>
      <c r="KHS393" s="21">
        <f t="shared" si="120"/>
        <v>0</v>
      </c>
      <c r="KHT393" s="21">
        <f t="shared" si="120"/>
        <v>0</v>
      </c>
      <c r="KHU393" s="21">
        <f t="shared" si="120"/>
        <v>0</v>
      </c>
      <c r="KHV393" s="21">
        <f t="shared" si="120"/>
        <v>0</v>
      </c>
      <c r="KHW393" s="21">
        <f t="shared" si="120"/>
        <v>0</v>
      </c>
      <c r="KHX393" s="21">
        <f t="shared" si="120"/>
        <v>0</v>
      </c>
      <c r="KHY393" s="21">
        <f t="shared" si="120"/>
        <v>0</v>
      </c>
      <c r="KHZ393" s="21">
        <f t="shared" si="120"/>
        <v>0</v>
      </c>
      <c r="KIA393" s="21">
        <f t="shared" si="120"/>
        <v>0</v>
      </c>
      <c r="KIB393" s="21">
        <f t="shared" si="120"/>
        <v>0</v>
      </c>
      <c r="KIC393" s="21">
        <f t="shared" si="120"/>
        <v>0</v>
      </c>
      <c r="KID393" s="21">
        <f t="shared" si="120"/>
        <v>0</v>
      </c>
      <c r="KIE393" s="21">
        <f t="shared" si="120"/>
        <v>0</v>
      </c>
      <c r="KIF393" s="21">
        <f t="shared" si="120"/>
        <v>0</v>
      </c>
      <c r="KIG393" s="21">
        <f t="shared" si="120"/>
        <v>0</v>
      </c>
      <c r="KIH393" s="21">
        <f t="shared" si="120"/>
        <v>0</v>
      </c>
      <c r="KII393" s="21">
        <f t="shared" si="120"/>
        <v>0</v>
      </c>
      <c r="KIJ393" s="21">
        <f t="shared" si="120"/>
        <v>0</v>
      </c>
      <c r="KIK393" s="21">
        <f t="shared" si="120"/>
        <v>0</v>
      </c>
      <c r="KIL393" s="21">
        <f t="shared" si="120"/>
        <v>0</v>
      </c>
      <c r="KIM393" s="21">
        <f t="shared" si="120"/>
        <v>0</v>
      </c>
      <c r="KIN393" s="21">
        <f t="shared" si="120"/>
        <v>0</v>
      </c>
      <c r="KIO393" s="21">
        <f t="shared" ref="KIO393:KKZ393" si="121">SUM(KIO388:KIO392)</f>
        <v>0</v>
      </c>
      <c r="KIP393" s="21">
        <f t="shared" si="121"/>
        <v>0</v>
      </c>
      <c r="KIQ393" s="21">
        <f t="shared" si="121"/>
        <v>0</v>
      </c>
      <c r="KIR393" s="21">
        <f t="shared" si="121"/>
        <v>0</v>
      </c>
      <c r="KIS393" s="21">
        <f t="shared" si="121"/>
        <v>0</v>
      </c>
      <c r="KIT393" s="21">
        <f t="shared" si="121"/>
        <v>0</v>
      </c>
      <c r="KIU393" s="21">
        <f t="shared" si="121"/>
        <v>0</v>
      </c>
      <c r="KIV393" s="21">
        <f t="shared" si="121"/>
        <v>0</v>
      </c>
      <c r="KIW393" s="21">
        <f t="shared" si="121"/>
        <v>0</v>
      </c>
      <c r="KIX393" s="21">
        <f t="shared" si="121"/>
        <v>0</v>
      </c>
      <c r="KIY393" s="21">
        <f t="shared" si="121"/>
        <v>0</v>
      </c>
      <c r="KIZ393" s="21">
        <f t="shared" si="121"/>
        <v>0</v>
      </c>
      <c r="KJA393" s="21">
        <f t="shared" si="121"/>
        <v>0</v>
      </c>
      <c r="KJB393" s="21">
        <f t="shared" si="121"/>
        <v>0</v>
      </c>
      <c r="KJC393" s="21">
        <f t="shared" si="121"/>
        <v>0</v>
      </c>
      <c r="KJD393" s="21">
        <f t="shared" si="121"/>
        <v>0</v>
      </c>
      <c r="KJE393" s="21">
        <f t="shared" si="121"/>
        <v>0</v>
      </c>
      <c r="KJF393" s="21">
        <f t="shared" si="121"/>
        <v>0</v>
      </c>
      <c r="KJG393" s="21">
        <f t="shared" si="121"/>
        <v>0</v>
      </c>
      <c r="KJH393" s="21">
        <f t="shared" si="121"/>
        <v>0</v>
      </c>
      <c r="KJI393" s="21">
        <f t="shared" si="121"/>
        <v>0</v>
      </c>
      <c r="KJJ393" s="21">
        <f t="shared" si="121"/>
        <v>0</v>
      </c>
      <c r="KJK393" s="21">
        <f t="shared" si="121"/>
        <v>0</v>
      </c>
      <c r="KJL393" s="21">
        <f t="shared" si="121"/>
        <v>0</v>
      </c>
      <c r="KJM393" s="21">
        <f t="shared" si="121"/>
        <v>0</v>
      </c>
      <c r="KJN393" s="21">
        <f t="shared" si="121"/>
        <v>0</v>
      </c>
      <c r="KJO393" s="21">
        <f t="shared" si="121"/>
        <v>0</v>
      </c>
      <c r="KJP393" s="21">
        <f t="shared" si="121"/>
        <v>0</v>
      </c>
      <c r="KJQ393" s="21">
        <f t="shared" si="121"/>
        <v>0</v>
      </c>
      <c r="KJR393" s="21">
        <f t="shared" si="121"/>
        <v>0</v>
      </c>
      <c r="KJS393" s="21">
        <f t="shared" si="121"/>
        <v>0</v>
      </c>
      <c r="KJT393" s="21">
        <f t="shared" si="121"/>
        <v>0</v>
      </c>
      <c r="KJU393" s="21">
        <f t="shared" si="121"/>
        <v>0</v>
      </c>
      <c r="KJV393" s="21">
        <f t="shared" si="121"/>
        <v>0</v>
      </c>
      <c r="KJW393" s="21">
        <f t="shared" si="121"/>
        <v>0</v>
      </c>
      <c r="KJX393" s="21">
        <f t="shared" si="121"/>
        <v>0</v>
      </c>
      <c r="KJY393" s="21">
        <f t="shared" si="121"/>
        <v>0</v>
      </c>
      <c r="KJZ393" s="21">
        <f t="shared" si="121"/>
        <v>0</v>
      </c>
      <c r="KKA393" s="21">
        <f t="shared" si="121"/>
        <v>0</v>
      </c>
      <c r="KKB393" s="21">
        <f t="shared" si="121"/>
        <v>0</v>
      </c>
      <c r="KKC393" s="21">
        <f t="shared" si="121"/>
        <v>0</v>
      </c>
      <c r="KKD393" s="21">
        <f t="shared" si="121"/>
        <v>0</v>
      </c>
      <c r="KKE393" s="21">
        <f t="shared" si="121"/>
        <v>0</v>
      </c>
      <c r="KKF393" s="21">
        <f t="shared" si="121"/>
        <v>0</v>
      </c>
      <c r="KKG393" s="21">
        <f t="shared" si="121"/>
        <v>0</v>
      </c>
      <c r="KKH393" s="21">
        <f t="shared" si="121"/>
        <v>0</v>
      </c>
      <c r="KKI393" s="21">
        <f t="shared" si="121"/>
        <v>0</v>
      </c>
      <c r="KKJ393" s="21">
        <f t="shared" si="121"/>
        <v>0</v>
      </c>
      <c r="KKK393" s="21">
        <f t="shared" si="121"/>
        <v>0</v>
      </c>
      <c r="KKL393" s="21">
        <f t="shared" si="121"/>
        <v>0</v>
      </c>
      <c r="KKM393" s="21">
        <f t="shared" si="121"/>
        <v>0</v>
      </c>
      <c r="KKN393" s="21">
        <f t="shared" si="121"/>
        <v>0</v>
      </c>
      <c r="KKO393" s="21">
        <f t="shared" si="121"/>
        <v>0</v>
      </c>
      <c r="KKP393" s="21">
        <f t="shared" si="121"/>
        <v>0</v>
      </c>
      <c r="KKQ393" s="21">
        <f t="shared" si="121"/>
        <v>0</v>
      </c>
      <c r="KKR393" s="21">
        <f t="shared" si="121"/>
        <v>0</v>
      </c>
      <c r="KKS393" s="21">
        <f t="shared" si="121"/>
        <v>0</v>
      </c>
      <c r="KKT393" s="21">
        <f t="shared" si="121"/>
        <v>0</v>
      </c>
      <c r="KKU393" s="21">
        <f t="shared" si="121"/>
        <v>0</v>
      </c>
      <c r="KKV393" s="21">
        <f t="shared" si="121"/>
        <v>0</v>
      </c>
      <c r="KKW393" s="21">
        <f t="shared" si="121"/>
        <v>0</v>
      </c>
      <c r="KKX393" s="21">
        <f t="shared" si="121"/>
        <v>0</v>
      </c>
      <c r="KKY393" s="21">
        <f t="shared" si="121"/>
        <v>0</v>
      </c>
      <c r="KKZ393" s="21">
        <f t="shared" si="121"/>
        <v>0</v>
      </c>
      <c r="KLA393" s="21">
        <f t="shared" ref="KLA393:KNL393" si="122">SUM(KLA388:KLA392)</f>
        <v>0</v>
      </c>
      <c r="KLB393" s="21">
        <f t="shared" si="122"/>
        <v>0</v>
      </c>
      <c r="KLC393" s="21">
        <f t="shared" si="122"/>
        <v>0</v>
      </c>
      <c r="KLD393" s="21">
        <f t="shared" si="122"/>
        <v>0</v>
      </c>
      <c r="KLE393" s="21">
        <f t="shared" si="122"/>
        <v>0</v>
      </c>
      <c r="KLF393" s="21">
        <f t="shared" si="122"/>
        <v>0</v>
      </c>
      <c r="KLG393" s="21">
        <f t="shared" si="122"/>
        <v>0</v>
      </c>
      <c r="KLH393" s="21">
        <f t="shared" si="122"/>
        <v>0</v>
      </c>
      <c r="KLI393" s="21">
        <f t="shared" si="122"/>
        <v>0</v>
      </c>
      <c r="KLJ393" s="21">
        <f t="shared" si="122"/>
        <v>0</v>
      </c>
      <c r="KLK393" s="21">
        <f t="shared" si="122"/>
        <v>0</v>
      </c>
      <c r="KLL393" s="21">
        <f t="shared" si="122"/>
        <v>0</v>
      </c>
      <c r="KLM393" s="21">
        <f t="shared" si="122"/>
        <v>0</v>
      </c>
      <c r="KLN393" s="21">
        <f t="shared" si="122"/>
        <v>0</v>
      </c>
      <c r="KLO393" s="21">
        <f t="shared" si="122"/>
        <v>0</v>
      </c>
      <c r="KLP393" s="21">
        <f t="shared" si="122"/>
        <v>0</v>
      </c>
      <c r="KLQ393" s="21">
        <f t="shared" si="122"/>
        <v>0</v>
      </c>
      <c r="KLR393" s="21">
        <f t="shared" si="122"/>
        <v>0</v>
      </c>
      <c r="KLS393" s="21">
        <f t="shared" si="122"/>
        <v>0</v>
      </c>
      <c r="KLT393" s="21">
        <f t="shared" si="122"/>
        <v>0</v>
      </c>
      <c r="KLU393" s="21">
        <f t="shared" si="122"/>
        <v>0</v>
      </c>
      <c r="KLV393" s="21">
        <f t="shared" si="122"/>
        <v>0</v>
      </c>
      <c r="KLW393" s="21">
        <f t="shared" si="122"/>
        <v>0</v>
      </c>
      <c r="KLX393" s="21">
        <f t="shared" si="122"/>
        <v>0</v>
      </c>
      <c r="KLY393" s="21">
        <f t="shared" si="122"/>
        <v>0</v>
      </c>
      <c r="KLZ393" s="21">
        <f t="shared" si="122"/>
        <v>0</v>
      </c>
      <c r="KMA393" s="21">
        <f t="shared" si="122"/>
        <v>0</v>
      </c>
      <c r="KMB393" s="21">
        <f t="shared" si="122"/>
        <v>0</v>
      </c>
      <c r="KMC393" s="21">
        <f t="shared" si="122"/>
        <v>0</v>
      </c>
      <c r="KMD393" s="21">
        <f t="shared" si="122"/>
        <v>0</v>
      </c>
      <c r="KME393" s="21">
        <f t="shared" si="122"/>
        <v>0</v>
      </c>
      <c r="KMF393" s="21">
        <f t="shared" si="122"/>
        <v>0</v>
      </c>
      <c r="KMG393" s="21">
        <f t="shared" si="122"/>
        <v>0</v>
      </c>
      <c r="KMH393" s="21">
        <f t="shared" si="122"/>
        <v>0</v>
      </c>
      <c r="KMI393" s="21">
        <f t="shared" si="122"/>
        <v>0</v>
      </c>
      <c r="KMJ393" s="21">
        <f t="shared" si="122"/>
        <v>0</v>
      </c>
      <c r="KMK393" s="21">
        <f t="shared" si="122"/>
        <v>0</v>
      </c>
      <c r="KML393" s="21">
        <f t="shared" si="122"/>
        <v>0</v>
      </c>
      <c r="KMM393" s="21">
        <f t="shared" si="122"/>
        <v>0</v>
      </c>
      <c r="KMN393" s="21">
        <f t="shared" si="122"/>
        <v>0</v>
      </c>
      <c r="KMO393" s="21">
        <f t="shared" si="122"/>
        <v>0</v>
      </c>
      <c r="KMP393" s="21">
        <f t="shared" si="122"/>
        <v>0</v>
      </c>
      <c r="KMQ393" s="21">
        <f t="shared" si="122"/>
        <v>0</v>
      </c>
      <c r="KMR393" s="21">
        <f t="shared" si="122"/>
        <v>0</v>
      </c>
      <c r="KMS393" s="21">
        <f t="shared" si="122"/>
        <v>0</v>
      </c>
      <c r="KMT393" s="21">
        <f t="shared" si="122"/>
        <v>0</v>
      </c>
      <c r="KMU393" s="21">
        <f t="shared" si="122"/>
        <v>0</v>
      </c>
      <c r="KMV393" s="21">
        <f t="shared" si="122"/>
        <v>0</v>
      </c>
      <c r="KMW393" s="21">
        <f t="shared" si="122"/>
        <v>0</v>
      </c>
      <c r="KMX393" s="21">
        <f t="shared" si="122"/>
        <v>0</v>
      </c>
      <c r="KMY393" s="21">
        <f t="shared" si="122"/>
        <v>0</v>
      </c>
      <c r="KMZ393" s="21">
        <f t="shared" si="122"/>
        <v>0</v>
      </c>
      <c r="KNA393" s="21">
        <f t="shared" si="122"/>
        <v>0</v>
      </c>
      <c r="KNB393" s="21">
        <f t="shared" si="122"/>
        <v>0</v>
      </c>
      <c r="KNC393" s="21">
        <f t="shared" si="122"/>
        <v>0</v>
      </c>
      <c r="KND393" s="21">
        <f t="shared" si="122"/>
        <v>0</v>
      </c>
      <c r="KNE393" s="21">
        <f t="shared" si="122"/>
        <v>0</v>
      </c>
      <c r="KNF393" s="21">
        <f t="shared" si="122"/>
        <v>0</v>
      </c>
      <c r="KNG393" s="21">
        <f t="shared" si="122"/>
        <v>0</v>
      </c>
      <c r="KNH393" s="21">
        <f t="shared" si="122"/>
        <v>0</v>
      </c>
      <c r="KNI393" s="21">
        <f t="shared" si="122"/>
        <v>0</v>
      </c>
      <c r="KNJ393" s="21">
        <f t="shared" si="122"/>
        <v>0</v>
      </c>
      <c r="KNK393" s="21">
        <f t="shared" si="122"/>
        <v>0</v>
      </c>
      <c r="KNL393" s="21">
        <f t="shared" si="122"/>
        <v>0</v>
      </c>
      <c r="KNM393" s="21">
        <f t="shared" ref="KNM393:KPX393" si="123">SUM(KNM388:KNM392)</f>
        <v>0</v>
      </c>
      <c r="KNN393" s="21">
        <f t="shared" si="123"/>
        <v>0</v>
      </c>
      <c r="KNO393" s="21">
        <f t="shared" si="123"/>
        <v>0</v>
      </c>
      <c r="KNP393" s="21">
        <f t="shared" si="123"/>
        <v>0</v>
      </c>
      <c r="KNQ393" s="21">
        <f t="shared" si="123"/>
        <v>0</v>
      </c>
      <c r="KNR393" s="21">
        <f t="shared" si="123"/>
        <v>0</v>
      </c>
      <c r="KNS393" s="21">
        <f t="shared" si="123"/>
        <v>0</v>
      </c>
      <c r="KNT393" s="21">
        <f t="shared" si="123"/>
        <v>0</v>
      </c>
      <c r="KNU393" s="21">
        <f t="shared" si="123"/>
        <v>0</v>
      </c>
      <c r="KNV393" s="21">
        <f t="shared" si="123"/>
        <v>0</v>
      </c>
      <c r="KNW393" s="21">
        <f t="shared" si="123"/>
        <v>0</v>
      </c>
      <c r="KNX393" s="21">
        <f t="shared" si="123"/>
        <v>0</v>
      </c>
      <c r="KNY393" s="21">
        <f t="shared" si="123"/>
        <v>0</v>
      </c>
      <c r="KNZ393" s="21">
        <f t="shared" si="123"/>
        <v>0</v>
      </c>
      <c r="KOA393" s="21">
        <f t="shared" si="123"/>
        <v>0</v>
      </c>
      <c r="KOB393" s="21">
        <f t="shared" si="123"/>
        <v>0</v>
      </c>
      <c r="KOC393" s="21">
        <f t="shared" si="123"/>
        <v>0</v>
      </c>
      <c r="KOD393" s="21">
        <f t="shared" si="123"/>
        <v>0</v>
      </c>
      <c r="KOE393" s="21">
        <f t="shared" si="123"/>
        <v>0</v>
      </c>
      <c r="KOF393" s="21">
        <f t="shared" si="123"/>
        <v>0</v>
      </c>
      <c r="KOG393" s="21">
        <f t="shared" si="123"/>
        <v>0</v>
      </c>
      <c r="KOH393" s="21">
        <f t="shared" si="123"/>
        <v>0</v>
      </c>
      <c r="KOI393" s="21">
        <f t="shared" si="123"/>
        <v>0</v>
      </c>
      <c r="KOJ393" s="21">
        <f t="shared" si="123"/>
        <v>0</v>
      </c>
      <c r="KOK393" s="21">
        <f t="shared" si="123"/>
        <v>0</v>
      </c>
      <c r="KOL393" s="21">
        <f t="shared" si="123"/>
        <v>0</v>
      </c>
      <c r="KOM393" s="21">
        <f t="shared" si="123"/>
        <v>0</v>
      </c>
      <c r="KON393" s="21">
        <f t="shared" si="123"/>
        <v>0</v>
      </c>
      <c r="KOO393" s="21">
        <f t="shared" si="123"/>
        <v>0</v>
      </c>
      <c r="KOP393" s="21">
        <f t="shared" si="123"/>
        <v>0</v>
      </c>
      <c r="KOQ393" s="21">
        <f t="shared" si="123"/>
        <v>0</v>
      </c>
      <c r="KOR393" s="21">
        <f t="shared" si="123"/>
        <v>0</v>
      </c>
      <c r="KOS393" s="21">
        <f t="shared" si="123"/>
        <v>0</v>
      </c>
      <c r="KOT393" s="21">
        <f t="shared" si="123"/>
        <v>0</v>
      </c>
      <c r="KOU393" s="21">
        <f t="shared" si="123"/>
        <v>0</v>
      </c>
      <c r="KOV393" s="21">
        <f t="shared" si="123"/>
        <v>0</v>
      </c>
      <c r="KOW393" s="21">
        <f t="shared" si="123"/>
        <v>0</v>
      </c>
      <c r="KOX393" s="21">
        <f t="shared" si="123"/>
        <v>0</v>
      </c>
      <c r="KOY393" s="21">
        <f t="shared" si="123"/>
        <v>0</v>
      </c>
      <c r="KOZ393" s="21">
        <f t="shared" si="123"/>
        <v>0</v>
      </c>
      <c r="KPA393" s="21">
        <f t="shared" si="123"/>
        <v>0</v>
      </c>
      <c r="KPB393" s="21">
        <f t="shared" si="123"/>
        <v>0</v>
      </c>
      <c r="KPC393" s="21">
        <f t="shared" si="123"/>
        <v>0</v>
      </c>
      <c r="KPD393" s="21">
        <f t="shared" si="123"/>
        <v>0</v>
      </c>
      <c r="KPE393" s="21">
        <f t="shared" si="123"/>
        <v>0</v>
      </c>
      <c r="KPF393" s="21">
        <f t="shared" si="123"/>
        <v>0</v>
      </c>
      <c r="KPG393" s="21">
        <f t="shared" si="123"/>
        <v>0</v>
      </c>
      <c r="KPH393" s="21">
        <f t="shared" si="123"/>
        <v>0</v>
      </c>
      <c r="KPI393" s="21">
        <f t="shared" si="123"/>
        <v>0</v>
      </c>
      <c r="KPJ393" s="21">
        <f t="shared" si="123"/>
        <v>0</v>
      </c>
      <c r="KPK393" s="21">
        <f t="shared" si="123"/>
        <v>0</v>
      </c>
      <c r="KPL393" s="21">
        <f t="shared" si="123"/>
        <v>0</v>
      </c>
      <c r="KPM393" s="21">
        <f t="shared" si="123"/>
        <v>0</v>
      </c>
      <c r="KPN393" s="21">
        <f t="shared" si="123"/>
        <v>0</v>
      </c>
      <c r="KPO393" s="21">
        <f t="shared" si="123"/>
        <v>0</v>
      </c>
      <c r="KPP393" s="21">
        <f t="shared" si="123"/>
        <v>0</v>
      </c>
      <c r="KPQ393" s="21">
        <f t="shared" si="123"/>
        <v>0</v>
      </c>
      <c r="KPR393" s="21">
        <f t="shared" si="123"/>
        <v>0</v>
      </c>
      <c r="KPS393" s="21">
        <f t="shared" si="123"/>
        <v>0</v>
      </c>
      <c r="KPT393" s="21">
        <f t="shared" si="123"/>
        <v>0</v>
      </c>
      <c r="KPU393" s="21">
        <f t="shared" si="123"/>
        <v>0</v>
      </c>
      <c r="KPV393" s="21">
        <f t="shared" si="123"/>
        <v>0</v>
      </c>
      <c r="KPW393" s="21">
        <f t="shared" si="123"/>
        <v>0</v>
      </c>
      <c r="KPX393" s="21">
        <f t="shared" si="123"/>
        <v>0</v>
      </c>
      <c r="KPY393" s="21">
        <f t="shared" ref="KPY393:KSJ393" si="124">SUM(KPY388:KPY392)</f>
        <v>0</v>
      </c>
      <c r="KPZ393" s="21">
        <f t="shared" si="124"/>
        <v>0</v>
      </c>
      <c r="KQA393" s="21">
        <f t="shared" si="124"/>
        <v>0</v>
      </c>
      <c r="KQB393" s="21">
        <f t="shared" si="124"/>
        <v>0</v>
      </c>
      <c r="KQC393" s="21">
        <f t="shared" si="124"/>
        <v>0</v>
      </c>
      <c r="KQD393" s="21">
        <f t="shared" si="124"/>
        <v>0</v>
      </c>
      <c r="KQE393" s="21">
        <f t="shared" si="124"/>
        <v>0</v>
      </c>
      <c r="KQF393" s="21">
        <f t="shared" si="124"/>
        <v>0</v>
      </c>
      <c r="KQG393" s="21">
        <f t="shared" si="124"/>
        <v>0</v>
      </c>
      <c r="KQH393" s="21">
        <f t="shared" si="124"/>
        <v>0</v>
      </c>
      <c r="KQI393" s="21">
        <f t="shared" si="124"/>
        <v>0</v>
      </c>
      <c r="KQJ393" s="21">
        <f t="shared" si="124"/>
        <v>0</v>
      </c>
      <c r="KQK393" s="21">
        <f t="shared" si="124"/>
        <v>0</v>
      </c>
      <c r="KQL393" s="21">
        <f t="shared" si="124"/>
        <v>0</v>
      </c>
      <c r="KQM393" s="21">
        <f t="shared" si="124"/>
        <v>0</v>
      </c>
      <c r="KQN393" s="21">
        <f t="shared" si="124"/>
        <v>0</v>
      </c>
      <c r="KQO393" s="21">
        <f t="shared" si="124"/>
        <v>0</v>
      </c>
      <c r="KQP393" s="21">
        <f t="shared" si="124"/>
        <v>0</v>
      </c>
      <c r="KQQ393" s="21">
        <f t="shared" si="124"/>
        <v>0</v>
      </c>
      <c r="KQR393" s="21">
        <f t="shared" si="124"/>
        <v>0</v>
      </c>
      <c r="KQS393" s="21">
        <f t="shared" si="124"/>
        <v>0</v>
      </c>
      <c r="KQT393" s="21">
        <f t="shared" si="124"/>
        <v>0</v>
      </c>
      <c r="KQU393" s="21">
        <f t="shared" si="124"/>
        <v>0</v>
      </c>
      <c r="KQV393" s="21">
        <f t="shared" si="124"/>
        <v>0</v>
      </c>
      <c r="KQW393" s="21">
        <f t="shared" si="124"/>
        <v>0</v>
      </c>
      <c r="KQX393" s="21">
        <f t="shared" si="124"/>
        <v>0</v>
      </c>
      <c r="KQY393" s="21">
        <f t="shared" si="124"/>
        <v>0</v>
      </c>
      <c r="KQZ393" s="21">
        <f t="shared" si="124"/>
        <v>0</v>
      </c>
      <c r="KRA393" s="21">
        <f t="shared" si="124"/>
        <v>0</v>
      </c>
      <c r="KRB393" s="21">
        <f t="shared" si="124"/>
        <v>0</v>
      </c>
      <c r="KRC393" s="21">
        <f t="shared" si="124"/>
        <v>0</v>
      </c>
      <c r="KRD393" s="21">
        <f t="shared" si="124"/>
        <v>0</v>
      </c>
      <c r="KRE393" s="21">
        <f t="shared" si="124"/>
        <v>0</v>
      </c>
      <c r="KRF393" s="21">
        <f t="shared" si="124"/>
        <v>0</v>
      </c>
      <c r="KRG393" s="21">
        <f t="shared" si="124"/>
        <v>0</v>
      </c>
      <c r="KRH393" s="21">
        <f t="shared" si="124"/>
        <v>0</v>
      </c>
      <c r="KRI393" s="21">
        <f t="shared" si="124"/>
        <v>0</v>
      </c>
      <c r="KRJ393" s="21">
        <f t="shared" si="124"/>
        <v>0</v>
      </c>
      <c r="KRK393" s="21">
        <f t="shared" si="124"/>
        <v>0</v>
      </c>
      <c r="KRL393" s="21">
        <f t="shared" si="124"/>
        <v>0</v>
      </c>
      <c r="KRM393" s="21">
        <f t="shared" si="124"/>
        <v>0</v>
      </c>
      <c r="KRN393" s="21">
        <f t="shared" si="124"/>
        <v>0</v>
      </c>
      <c r="KRO393" s="21">
        <f t="shared" si="124"/>
        <v>0</v>
      </c>
      <c r="KRP393" s="21">
        <f t="shared" si="124"/>
        <v>0</v>
      </c>
      <c r="KRQ393" s="21">
        <f t="shared" si="124"/>
        <v>0</v>
      </c>
      <c r="KRR393" s="21">
        <f t="shared" si="124"/>
        <v>0</v>
      </c>
      <c r="KRS393" s="21">
        <f t="shared" si="124"/>
        <v>0</v>
      </c>
      <c r="KRT393" s="21">
        <f t="shared" si="124"/>
        <v>0</v>
      </c>
      <c r="KRU393" s="21">
        <f t="shared" si="124"/>
        <v>0</v>
      </c>
      <c r="KRV393" s="21">
        <f t="shared" si="124"/>
        <v>0</v>
      </c>
      <c r="KRW393" s="21">
        <f t="shared" si="124"/>
        <v>0</v>
      </c>
      <c r="KRX393" s="21">
        <f t="shared" si="124"/>
        <v>0</v>
      </c>
      <c r="KRY393" s="21">
        <f t="shared" si="124"/>
        <v>0</v>
      </c>
      <c r="KRZ393" s="21">
        <f t="shared" si="124"/>
        <v>0</v>
      </c>
      <c r="KSA393" s="21">
        <f t="shared" si="124"/>
        <v>0</v>
      </c>
      <c r="KSB393" s="21">
        <f t="shared" si="124"/>
        <v>0</v>
      </c>
      <c r="KSC393" s="21">
        <f t="shared" si="124"/>
        <v>0</v>
      </c>
      <c r="KSD393" s="21">
        <f t="shared" si="124"/>
        <v>0</v>
      </c>
      <c r="KSE393" s="21">
        <f t="shared" si="124"/>
        <v>0</v>
      </c>
      <c r="KSF393" s="21">
        <f t="shared" si="124"/>
        <v>0</v>
      </c>
      <c r="KSG393" s="21">
        <f t="shared" si="124"/>
        <v>0</v>
      </c>
      <c r="KSH393" s="21">
        <f t="shared" si="124"/>
        <v>0</v>
      </c>
      <c r="KSI393" s="21">
        <f t="shared" si="124"/>
        <v>0</v>
      </c>
      <c r="KSJ393" s="21">
        <f t="shared" si="124"/>
        <v>0</v>
      </c>
      <c r="KSK393" s="21">
        <f t="shared" ref="KSK393:KUV393" si="125">SUM(KSK388:KSK392)</f>
        <v>0</v>
      </c>
      <c r="KSL393" s="21">
        <f t="shared" si="125"/>
        <v>0</v>
      </c>
      <c r="KSM393" s="21">
        <f t="shared" si="125"/>
        <v>0</v>
      </c>
      <c r="KSN393" s="21">
        <f t="shared" si="125"/>
        <v>0</v>
      </c>
      <c r="KSO393" s="21">
        <f t="shared" si="125"/>
        <v>0</v>
      </c>
      <c r="KSP393" s="21">
        <f t="shared" si="125"/>
        <v>0</v>
      </c>
      <c r="KSQ393" s="21">
        <f t="shared" si="125"/>
        <v>0</v>
      </c>
      <c r="KSR393" s="21">
        <f t="shared" si="125"/>
        <v>0</v>
      </c>
      <c r="KSS393" s="21">
        <f t="shared" si="125"/>
        <v>0</v>
      </c>
      <c r="KST393" s="21">
        <f t="shared" si="125"/>
        <v>0</v>
      </c>
      <c r="KSU393" s="21">
        <f t="shared" si="125"/>
        <v>0</v>
      </c>
      <c r="KSV393" s="21">
        <f t="shared" si="125"/>
        <v>0</v>
      </c>
      <c r="KSW393" s="21">
        <f t="shared" si="125"/>
        <v>0</v>
      </c>
      <c r="KSX393" s="21">
        <f t="shared" si="125"/>
        <v>0</v>
      </c>
      <c r="KSY393" s="21">
        <f t="shared" si="125"/>
        <v>0</v>
      </c>
      <c r="KSZ393" s="21">
        <f t="shared" si="125"/>
        <v>0</v>
      </c>
      <c r="KTA393" s="21">
        <f t="shared" si="125"/>
        <v>0</v>
      </c>
      <c r="KTB393" s="21">
        <f t="shared" si="125"/>
        <v>0</v>
      </c>
      <c r="KTC393" s="21">
        <f t="shared" si="125"/>
        <v>0</v>
      </c>
      <c r="KTD393" s="21">
        <f t="shared" si="125"/>
        <v>0</v>
      </c>
      <c r="KTE393" s="21">
        <f t="shared" si="125"/>
        <v>0</v>
      </c>
      <c r="KTF393" s="21">
        <f t="shared" si="125"/>
        <v>0</v>
      </c>
      <c r="KTG393" s="21">
        <f t="shared" si="125"/>
        <v>0</v>
      </c>
      <c r="KTH393" s="21">
        <f t="shared" si="125"/>
        <v>0</v>
      </c>
      <c r="KTI393" s="21">
        <f t="shared" si="125"/>
        <v>0</v>
      </c>
      <c r="KTJ393" s="21">
        <f t="shared" si="125"/>
        <v>0</v>
      </c>
      <c r="KTK393" s="21">
        <f t="shared" si="125"/>
        <v>0</v>
      </c>
      <c r="KTL393" s="21">
        <f t="shared" si="125"/>
        <v>0</v>
      </c>
      <c r="KTM393" s="21">
        <f t="shared" si="125"/>
        <v>0</v>
      </c>
      <c r="KTN393" s="21">
        <f t="shared" si="125"/>
        <v>0</v>
      </c>
      <c r="KTO393" s="21">
        <f t="shared" si="125"/>
        <v>0</v>
      </c>
      <c r="KTP393" s="21">
        <f t="shared" si="125"/>
        <v>0</v>
      </c>
      <c r="KTQ393" s="21">
        <f t="shared" si="125"/>
        <v>0</v>
      </c>
      <c r="KTR393" s="21">
        <f t="shared" si="125"/>
        <v>0</v>
      </c>
      <c r="KTS393" s="21">
        <f t="shared" si="125"/>
        <v>0</v>
      </c>
      <c r="KTT393" s="21">
        <f t="shared" si="125"/>
        <v>0</v>
      </c>
      <c r="KTU393" s="21">
        <f t="shared" si="125"/>
        <v>0</v>
      </c>
      <c r="KTV393" s="21">
        <f t="shared" si="125"/>
        <v>0</v>
      </c>
      <c r="KTW393" s="21">
        <f t="shared" si="125"/>
        <v>0</v>
      </c>
      <c r="KTX393" s="21">
        <f t="shared" si="125"/>
        <v>0</v>
      </c>
      <c r="KTY393" s="21">
        <f t="shared" si="125"/>
        <v>0</v>
      </c>
      <c r="KTZ393" s="21">
        <f t="shared" si="125"/>
        <v>0</v>
      </c>
      <c r="KUA393" s="21">
        <f t="shared" si="125"/>
        <v>0</v>
      </c>
      <c r="KUB393" s="21">
        <f t="shared" si="125"/>
        <v>0</v>
      </c>
      <c r="KUC393" s="21">
        <f t="shared" si="125"/>
        <v>0</v>
      </c>
      <c r="KUD393" s="21">
        <f t="shared" si="125"/>
        <v>0</v>
      </c>
      <c r="KUE393" s="21">
        <f t="shared" si="125"/>
        <v>0</v>
      </c>
      <c r="KUF393" s="21">
        <f t="shared" si="125"/>
        <v>0</v>
      </c>
      <c r="KUG393" s="21">
        <f t="shared" si="125"/>
        <v>0</v>
      </c>
      <c r="KUH393" s="21">
        <f t="shared" si="125"/>
        <v>0</v>
      </c>
      <c r="KUI393" s="21">
        <f t="shared" si="125"/>
        <v>0</v>
      </c>
      <c r="KUJ393" s="21">
        <f t="shared" si="125"/>
        <v>0</v>
      </c>
      <c r="KUK393" s="21">
        <f t="shared" si="125"/>
        <v>0</v>
      </c>
      <c r="KUL393" s="21">
        <f t="shared" si="125"/>
        <v>0</v>
      </c>
      <c r="KUM393" s="21">
        <f t="shared" si="125"/>
        <v>0</v>
      </c>
      <c r="KUN393" s="21">
        <f t="shared" si="125"/>
        <v>0</v>
      </c>
      <c r="KUO393" s="21">
        <f t="shared" si="125"/>
        <v>0</v>
      </c>
      <c r="KUP393" s="21">
        <f t="shared" si="125"/>
        <v>0</v>
      </c>
      <c r="KUQ393" s="21">
        <f t="shared" si="125"/>
        <v>0</v>
      </c>
      <c r="KUR393" s="21">
        <f t="shared" si="125"/>
        <v>0</v>
      </c>
      <c r="KUS393" s="21">
        <f t="shared" si="125"/>
        <v>0</v>
      </c>
      <c r="KUT393" s="21">
        <f t="shared" si="125"/>
        <v>0</v>
      </c>
      <c r="KUU393" s="21">
        <f t="shared" si="125"/>
        <v>0</v>
      </c>
      <c r="KUV393" s="21">
        <f t="shared" si="125"/>
        <v>0</v>
      </c>
      <c r="KUW393" s="21">
        <f t="shared" ref="KUW393:KXH393" si="126">SUM(KUW388:KUW392)</f>
        <v>0</v>
      </c>
      <c r="KUX393" s="21">
        <f t="shared" si="126"/>
        <v>0</v>
      </c>
      <c r="KUY393" s="21">
        <f t="shared" si="126"/>
        <v>0</v>
      </c>
      <c r="KUZ393" s="21">
        <f t="shared" si="126"/>
        <v>0</v>
      </c>
      <c r="KVA393" s="21">
        <f t="shared" si="126"/>
        <v>0</v>
      </c>
      <c r="KVB393" s="21">
        <f t="shared" si="126"/>
        <v>0</v>
      </c>
      <c r="KVC393" s="21">
        <f t="shared" si="126"/>
        <v>0</v>
      </c>
      <c r="KVD393" s="21">
        <f t="shared" si="126"/>
        <v>0</v>
      </c>
      <c r="KVE393" s="21">
        <f t="shared" si="126"/>
        <v>0</v>
      </c>
      <c r="KVF393" s="21">
        <f t="shared" si="126"/>
        <v>0</v>
      </c>
      <c r="KVG393" s="21">
        <f t="shared" si="126"/>
        <v>0</v>
      </c>
      <c r="KVH393" s="21">
        <f t="shared" si="126"/>
        <v>0</v>
      </c>
      <c r="KVI393" s="21">
        <f t="shared" si="126"/>
        <v>0</v>
      </c>
      <c r="KVJ393" s="21">
        <f t="shared" si="126"/>
        <v>0</v>
      </c>
      <c r="KVK393" s="21">
        <f t="shared" si="126"/>
        <v>0</v>
      </c>
      <c r="KVL393" s="21">
        <f t="shared" si="126"/>
        <v>0</v>
      </c>
      <c r="KVM393" s="21">
        <f t="shared" si="126"/>
        <v>0</v>
      </c>
      <c r="KVN393" s="21">
        <f t="shared" si="126"/>
        <v>0</v>
      </c>
      <c r="KVO393" s="21">
        <f t="shared" si="126"/>
        <v>0</v>
      </c>
      <c r="KVP393" s="21">
        <f t="shared" si="126"/>
        <v>0</v>
      </c>
      <c r="KVQ393" s="21">
        <f t="shared" si="126"/>
        <v>0</v>
      </c>
      <c r="KVR393" s="21">
        <f t="shared" si="126"/>
        <v>0</v>
      </c>
      <c r="KVS393" s="21">
        <f t="shared" si="126"/>
        <v>0</v>
      </c>
      <c r="KVT393" s="21">
        <f t="shared" si="126"/>
        <v>0</v>
      </c>
      <c r="KVU393" s="21">
        <f t="shared" si="126"/>
        <v>0</v>
      </c>
      <c r="KVV393" s="21">
        <f t="shared" si="126"/>
        <v>0</v>
      </c>
      <c r="KVW393" s="21">
        <f t="shared" si="126"/>
        <v>0</v>
      </c>
      <c r="KVX393" s="21">
        <f t="shared" si="126"/>
        <v>0</v>
      </c>
      <c r="KVY393" s="21">
        <f t="shared" si="126"/>
        <v>0</v>
      </c>
      <c r="KVZ393" s="21">
        <f t="shared" si="126"/>
        <v>0</v>
      </c>
      <c r="KWA393" s="21">
        <f t="shared" si="126"/>
        <v>0</v>
      </c>
      <c r="KWB393" s="21">
        <f t="shared" si="126"/>
        <v>0</v>
      </c>
      <c r="KWC393" s="21">
        <f t="shared" si="126"/>
        <v>0</v>
      </c>
      <c r="KWD393" s="21">
        <f t="shared" si="126"/>
        <v>0</v>
      </c>
      <c r="KWE393" s="21">
        <f t="shared" si="126"/>
        <v>0</v>
      </c>
      <c r="KWF393" s="21">
        <f t="shared" si="126"/>
        <v>0</v>
      </c>
      <c r="KWG393" s="21">
        <f t="shared" si="126"/>
        <v>0</v>
      </c>
      <c r="KWH393" s="21">
        <f t="shared" si="126"/>
        <v>0</v>
      </c>
      <c r="KWI393" s="21">
        <f t="shared" si="126"/>
        <v>0</v>
      </c>
      <c r="KWJ393" s="21">
        <f t="shared" si="126"/>
        <v>0</v>
      </c>
      <c r="KWK393" s="21">
        <f t="shared" si="126"/>
        <v>0</v>
      </c>
      <c r="KWL393" s="21">
        <f t="shared" si="126"/>
        <v>0</v>
      </c>
      <c r="KWM393" s="21">
        <f t="shared" si="126"/>
        <v>0</v>
      </c>
      <c r="KWN393" s="21">
        <f t="shared" si="126"/>
        <v>0</v>
      </c>
      <c r="KWO393" s="21">
        <f t="shared" si="126"/>
        <v>0</v>
      </c>
      <c r="KWP393" s="21">
        <f t="shared" si="126"/>
        <v>0</v>
      </c>
      <c r="KWQ393" s="21">
        <f t="shared" si="126"/>
        <v>0</v>
      </c>
      <c r="KWR393" s="21">
        <f t="shared" si="126"/>
        <v>0</v>
      </c>
      <c r="KWS393" s="21">
        <f t="shared" si="126"/>
        <v>0</v>
      </c>
      <c r="KWT393" s="21">
        <f t="shared" si="126"/>
        <v>0</v>
      </c>
      <c r="KWU393" s="21">
        <f t="shared" si="126"/>
        <v>0</v>
      </c>
      <c r="KWV393" s="21">
        <f t="shared" si="126"/>
        <v>0</v>
      </c>
      <c r="KWW393" s="21">
        <f t="shared" si="126"/>
        <v>0</v>
      </c>
      <c r="KWX393" s="21">
        <f t="shared" si="126"/>
        <v>0</v>
      </c>
      <c r="KWY393" s="21">
        <f t="shared" si="126"/>
        <v>0</v>
      </c>
      <c r="KWZ393" s="21">
        <f t="shared" si="126"/>
        <v>0</v>
      </c>
      <c r="KXA393" s="21">
        <f t="shared" si="126"/>
        <v>0</v>
      </c>
      <c r="KXB393" s="21">
        <f t="shared" si="126"/>
        <v>0</v>
      </c>
      <c r="KXC393" s="21">
        <f t="shared" si="126"/>
        <v>0</v>
      </c>
      <c r="KXD393" s="21">
        <f t="shared" si="126"/>
        <v>0</v>
      </c>
      <c r="KXE393" s="21">
        <f t="shared" si="126"/>
        <v>0</v>
      </c>
      <c r="KXF393" s="21">
        <f t="shared" si="126"/>
        <v>0</v>
      </c>
      <c r="KXG393" s="21">
        <f t="shared" si="126"/>
        <v>0</v>
      </c>
      <c r="KXH393" s="21">
        <f t="shared" si="126"/>
        <v>0</v>
      </c>
      <c r="KXI393" s="21">
        <f t="shared" ref="KXI393:KZT393" si="127">SUM(KXI388:KXI392)</f>
        <v>0</v>
      </c>
      <c r="KXJ393" s="21">
        <f t="shared" si="127"/>
        <v>0</v>
      </c>
      <c r="KXK393" s="21">
        <f t="shared" si="127"/>
        <v>0</v>
      </c>
      <c r="KXL393" s="21">
        <f t="shared" si="127"/>
        <v>0</v>
      </c>
      <c r="KXM393" s="21">
        <f t="shared" si="127"/>
        <v>0</v>
      </c>
      <c r="KXN393" s="21">
        <f t="shared" si="127"/>
        <v>0</v>
      </c>
      <c r="KXO393" s="21">
        <f t="shared" si="127"/>
        <v>0</v>
      </c>
      <c r="KXP393" s="21">
        <f t="shared" si="127"/>
        <v>0</v>
      </c>
      <c r="KXQ393" s="21">
        <f t="shared" si="127"/>
        <v>0</v>
      </c>
      <c r="KXR393" s="21">
        <f t="shared" si="127"/>
        <v>0</v>
      </c>
      <c r="KXS393" s="21">
        <f t="shared" si="127"/>
        <v>0</v>
      </c>
      <c r="KXT393" s="21">
        <f t="shared" si="127"/>
        <v>0</v>
      </c>
      <c r="KXU393" s="21">
        <f t="shared" si="127"/>
        <v>0</v>
      </c>
      <c r="KXV393" s="21">
        <f t="shared" si="127"/>
        <v>0</v>
      </c>
      <c r="KXW393" s="21">
        <f t="shared" si="127"/>
        <v>0</v>
      </c>
      <c r="KXX393" s="21">
        <f t="shared" si="127"/>
        <v>0</v>
      </c>
      <c r="KXY393" s="21">
        <f t="shared" si="127"/>
        <v>0</v>
      </c>
      <c r="KXZ393" s="21">
        <f t="shared" si="127"/>
        <v>0</v>
      </c>
      <c r="KYA393" s="21">
        <f t="shared" si="127"/>
        <v>0</v>
      </c>
      <c r="KYB393" s="21">
        <f t="shared" si="127"/>
        <v>0</v>
      </c>
      <c r="KYC393" s="21">
        <f t="shared" si="127"/>
        <v>0</v>
      </c>
      <c r="KYD393" s="21">
        <f t="shared" si="127"/>
        <v>0</v>
      </c>
      <c r="KYE393" s="21">
        <f t="shared" si="127"/>
        <v>0</v>
      </c>
      <c r="KYF393" s="21">
        <f t="shared" si="127"/>
        <v>0</v>
      </c>
      <c r="KYG393" s="21">
        <f t="shared" si="127"/>
        <v>0</v>
      </c>
      <c r="KYH393" s="21">
        <f t="shared" si="127"/>
        <v>0</v>
      </c>
      <c r="KYI393" s="21">
        <f t="shared" si="127"/>
        <v>0</v>
      </c>
      <c r="KYJ393" s="21">
        <f t="shared" si="127"/>
        <v>0</v>
      </c>
      <c r="KYK393" s="21">
        <f t="shared" si="127"/>
        <v>0</v>
      </c>
      <c r="KYL393" s="21">
        <f t="shared" si="127"/>
        <v>0</v>
      </c>
      <c r="KYM393" s="21">
        <f t="shared" si="127"/>
        <v>0</v>
      </c>
      <c r="KYN393" s="21">
        <f t="shared" si="127"/>
        <v>0</v>
      </c>
      <c r="KYO393" s="21">
        <f t="shared" si="127"/>
        <v>0</v>
      </c>
      <c r="KYP393" s="21">
        <f t="shared" si="127"/>
        <v>0</v>
      </c>
      <c r="KYQ393" s="21">
        <f t="shared" si="127"/>
        <v>0</v>
      </c>
      <c r="KYR393" s="21">
        <f t="shared" si="127"/>
        <v>0</v>
      </c>
      <c r="KYS393" s="21">
        <f t="shared" si="127"/>
        <v>0</v>
      </c>
      <c r="KYT393" s="21">
        <f t="shared" si="127"/>
        <v>0</v>
      </c>
      <c r="KYU393" s="21">
        <f t="shared" si="127"/>
        <v>0</v>
      </c>
      <c r="KYV393" s="21">
        <f t="shared" si="127"/>
        <v>0</v>
      </c>
      <c r="KYW393" s="21">
        <f t="shared" si="127"/>
        <v>0</v>
      </c>
      <c r="KYX393" s="21">
        <f t="shared" si="127"/>
        <v>0</v>
      </c>
      <c r="KYY393" s="21">
        <f t="shared" si="127"/>
        <v>0</v>
      </c>
      <c r="KYZ393" s="21">
        <f t="shared" si="127"/>
        <v>0</v>
      </c>
      <c r="KZA393" s="21">
        <f t="shared" si="127"/>
        <v>0</v>
      </c>
      <c r="KZB393" s="21">
        <f t="shared" si="127"/>
        <v>0</v>
      </c>
      <c r="KZC393" s="21">
        <f t="shared" si="127"/>
        <v>0</v>
      </c>
      <c r="KZD393" s="21">
        <f t="shared" si="127"/>
        <v>0</v>
      </c>
      <c r="KZE393" s="21">
        <f t="shared" si="127"/>
        <v>0</v>
      </c>
      <c r="KZF393" s="21">
        <f t="shared" si="127"/>
        <v>0</v>
      </c>
      <c r="KZG393" s="21">
        <f t="shared" si="127"/>
        <v>0</v>
      </c>
      <c r="KZH393" s="21">
        <f t="shared" si="127"/>
        <v>0</v>
      </c>
      <c r="KZI393" s="21">
        <f t="shared" si="127"/>
        <v>0</v>
      </c>
      <c r="KZJ393" s="21">
        <f t="shared" si="127"/>
        <v>0</v>
      </c>
      <c r="KZK393" s="21">
        <f t="shared" si="127"/>
        <v>0</v>
      </c>
      <c r="KZL393" s="21">
        <f t="shared" si="127"/>
        <v>0</v>
      </c>
      <c r="KZM393" s="21">
        <f t="shared" si="127"/>
        <v>0</v>
      </c>
      <c r="KZN393" s="21">
        <f t="shared" si="127"/>
        <v>0</v>
      </c>
      <c r="KZO393" s="21">
        <f t="shared" si="127"/>
        <v>0</v>
      </c>
      <c r="KZP393" s="21">
        <f t="shared" si="127"/>
        <v>0</v>
      </c>
      <c r="KZQ393" s="21">
        <f t="shared" si="127"/>
        <v>0</v>
      </c>
      <c r="KZR393" s="21">
        <f t="shared" si="127"/>
        <v>0</v>
      </c>
      <c r="KZS393" s="21">
        <f t="shared" si="127"/>
        <v>0</v>
      </c>
      <c r="KZT393" s="21">
        <f t="shared" si="127"/>
        <v>0</v>
      </c>
      <c r="KZU393" s="21">
        <f t="shared" ref="KZU393:LCF393" si="128">SUM(KZU388:KZU392)</f>
        <v>0</v>
      </c>
      <c r="KZV393" s="21">
        <f t="shared" si="128"/>
        <v>0</v>
      </c>
      <c r="KZW393" s="21">
        <f t="shared" si="128"/>
        <v>0</v>
      </c>
      <c r="KZX393" s="21">
        <f t="shared" si="128"/>
        <v>0</v>
      </c>
      <c r="KZY393" s="21">
        <f t="shared" si="128"/>
        <v>0</v>
      </c>
      <c r="KZZ393" s="21">
        <f t="shared" si="128"/>
        <v>0</v>
      </c>
      <c r="LAA393" s="21">
        <f t="shared" si="128"/>
        <v>0</v>
      </c>
      <c r="LAB393" s="21">
        <f t="shared" si="128"/>
        <v>0</v>
      </c>
      <c r="LAC393" s="21">
        <f t="shared" si="128"/>
        <v>0</v>
      </c>
      <c r="LAD393" s="21">
        <f t="shared" si="128"/>
        <v>0</v>
      </c>
      <c r="LAE393" s="21">
        <f t="shared" si="128"/>
        <v>0</v>
      </c>
      <c r="LAF393" s="21">
        <f t="shared" si="128"/>
        <v>0</v>
      </c>
      <c r="LAG393" s="21">
        <f t="shared" si="128"/>
        <v>0</v>
      </c>
      <c r="LAH393" s="21">
        <f t="shared" si="128"/>
        <v>0</v>
      </c>
      <c r="LAI393" s="21">
        <f t="shared" si="128"/>
        <v>0</v>
      </c>
      <c r="LAJ393" s="21">
        <f t="shared" si="128"/>
        <v>0</v>
      </c>
      <c r="LAK393" s="21">
        <f t="shared" si="128"/>
        <v>0</v>
      </c>
      <c r="LAL393" s="21">
        <f t="shared" si="128"/>
        <v>0</v>
      </c>
      <c r="LAM393" s="21">
        <f t="shared" si="128"/>
        <v>0</v>
      </c>
      <c r="LAN393" s="21">
        <f t="shared" si="128"/>
        <v>0</v>
      </c>
      <c r="LAO393" s="21">
        <f t="shared" si="128"/>
        <v>0</v>
      </c>
      <c r="LAP393" s="21">
        <f t="shared" si="128"/>
        <v>0</v>
      </c>
      <c r="LAQ393" s="21">
        <f t="shared" si="128"/>
        <v>0</v>
      </c>
      <c r="LAR393" s="21">
        <f t="shared" si="128"/>
        <v>0</v>
      </c>
      <c r="LAS393" s="21">
        <f t="shared" si="128"/>
        <v>0</v>
      </c>
      <c r="LAT393" s="21">
        <f t="shared" si="128"/>
        <v>0</v>
      </c>
      <c r="LAU393" s="21">
        <f t="shared" si="128"/>
        <v>0</v>
      </c>
      <c r="LAV393" s="21">
        <f t="shared" si="128"/>
        <v>0</v>
      </c>
      <c r="LAW393" s="21">
        <f t="shared" si="128"/>
        <v>0</v>
      </c>
      <c r="LAX393" s="21">
        <f t="shared" si="128"/>
        <v>0</v>
      </c>
      <c r="LAY393" s="21">
        <f t="shared" si="128"/>
        <v>0</v>
      </c>
      <c r="LAZ393" s="21">
        <f t="shared" si="128"/>
        <v>0</v>
      </c>
      <c r="LBA393" s="21">
        <f t="shared" si="128"/>
        <v>0</v>
      </c>
      <c r="LBB393" s="21">
        <f t="shared" si="128"/>
        <v>0</v>
      </c>
      <c r="LBC393" s="21">
        <f t="shared" si="128"/>
        <v>0</v>
      </c>
      <c r="LBD393" s="21">
        <f t="shared" si="128"/>
        <v>0</v>
      </c>
      <c r="LBE393" s="21">
        <f t="shared" si="128"/>
        <v>0</v>
      </c>
      <c r="LBF393" s="21">
        <f t="shared" si="128"/>
        <v>0</v>
      </c>
      <c r="LBG393" s="21">
        <f t="shared" si="128"/>
        <v>0</v>
      </c>
      <c r="LBH393" s="21">
        <f t="shared" si="128"/>
        <v>0</v>
      </c>
      <c r="LBI393" s="21">
        <f t="shared" si="128"/>
        <v>0</v>
      </c>
      <c r="LBJ393" s="21">
        <f t="shared" si="128"/>
        <v>0</v>
      </c>
      <c r="LBK393" s="21">
        <f t="shared" si="128"/>
        <v>0</v>
      </c>
      <c r="LBL393" s="21">
        <f t="shared" si="128"/>
        <v>0</v>
      </c>
      <c r="LBM393" s="21">
        <f t="shared" si="128"/>
        <v>0</v>
      </c>
      <c r="LBN393" s="21">
        <f t="shared" si="128"/>
        <v>0</v>
      </c>
      <c r="LBO393" s="21">
        <f t="shared" si="128"/>
        <v>0</v>
      </c>
      <c r="LBP393" s="21">
        <f t="shared" si="128"/>
        <v>0</v>
      </c>
      <c r="LBQ393" s="21">
        <f t="shared" si="128"/>
        <v>0</v>
      </c>
      <c r="LBR393" s="21">
        <f t="shared" si="128"/>
        <v>0</v>
      </c>
      <c r="LBS393" s="21">
        <f t="shared" si="128"/>
        <v>0</v>
      </c>
      <c r="LBT393" s="21">
        <f t="shared" si="128"/>
        <v>0</v>
      </c>
      <c r="LBU393" s="21">
        <f t="shared" si="128"/>
        <v>0</v>
      </c>
      <c r="LBV393" s="21">
        <f t="shared" si="128"/>
        <v>0</v>
      </c>
      <c r="LBW393" s="21">
        <f t="shared" si="128"/>
        <v>0</v>
      </c>
      <c r="LBX393" s="21">
        <f t="shared" si="128"/>
        <v>0</v>
      </c>
      <c r="LBY393" s="21">
        <f t="shared" si="128"/>
        <v>0</v>
      </c>
      <c r="LBZ393" s="21">
        <f t="shared" si="128"/>
        <v>0</v>
      </c>
      <c r="LCA393" s="21">
        <f t="shared" si="128"/>
        <v>0</v>
      </c>
      <c r="LCB393" s="21">
        <f t="shared" si="128"/>
        <v>0</v>
      </c>
      <c r="LCC393" s="21">
        <f t="shared" si="128"/>
        <v>0</v>
      </c>
      <c r="LCD393" s="21">
        <f t="shared" si="128"/>
        <v>0</v>
      </c>
      <c r="LCE393" s="21">
        <f t="shared" si="128"/>
        <v>0</v>
      </c>
      <c r="LCF393" s="21">
        <f t="shared" si="128"/>
        <v>0</v>
      </c>
      <c r="LCG393" s="21">
        <f t="shared" ref="LCG393:LER393" si="129">SUM(LCG388:LCG392)</f>
        <v>0</v>
      </c>
      <c r="LCH393" s="21">
        <f t="shared" si="129"/>
        <v>0</v>
      </c>
      <c r="LCI393" s="21">
        <f t="shared" si="129"/>
        <v>0</v>
      </c>
      <c r="LCJ393" s="21">
        <f t="shared" si="129"/>
        <v>0</v>
      </c>
      <c r="LCK393" s="21">
        <f t="shared" si="129"/>
        <v>0</v>
      </c>
      <c r="LCL393" s="21">
        <f t="shared" si="129"/>
        <v>0</v>
      </c>
      <c r="LCM393" s="21">
        <f t="shared" si="129"/>
        <v>0</v>
      </c>
      <c r="LCN393" s="21">
        <f t="shared" si="129"/>
        <v>0</v>
      </c>
      <c r="LCO393" s="21">
        <f t="shared" si="129"/>
        <v>0</v>
      </c>
      <c r="LCP393" s="21">
        <f t="shared" si="129"/>
        <v>0</v>
      </c>
      <c r="LCQ393" s="21">
        <f t="shared" si="129"/>
        <v>0</v>
      </c>
      <c r="LCR393" s="21">
        <f t="shared" si="129"/>
        <v>0</v>
      </c>
      <c r="LCS393" s="21">
        <f t="shared" si="129"/>
        <v>0</v>
      </c>
      <c r="LCT393" s="21">
        <f t="shared" si="129"/>
        <v>0</v>
      </c>
      <c r="LCU393" s="21">
        <f t="shared" si="129"/>
        <v>0</v>
      </c>
      <c r="LCV393" s="21">
        <f t="shared" si="129"/>
        <v>0</v>
      </c>
      <c r="LCW393" s="21">
        <f t="shared" si="129"/>
        <v>0</v>
      </c>
      <c r="LCX393" s="21">
        <f t="shared" si="129"/>
        <v>0</v>
      </c>
      <c r="LCY393" s="21">
        <f t="shared" si="129"/>
        <v>0</v>
      </c>
      <c r="LCZ393" s="21">
        <f t="shared" si="129"/>
        <v>0</v>
      </c>
      <c r="LDA393" s="21">
        <f t="shared" si="129"/>
        <v>0</v>
      </c>
      <c r="LDB393" s="21">
        <f t="shared" si="129"/>
        <v>0</v>
      </c>
      <c r="LDC393" s="21">
        <f t="shared" si="129"/>
        <v>0</v>
      </c>
      <c r="LDD393" s="21">
        <f t="shared" si="129"/>
        <v>0</v>
      </c>
      <c r="LDE393" s="21">
        <f t="shared" si="129"/>
        <v>0</v>
      </c>
      <c r="LDF393" s="21">
        <f t="shared" si="129"/>
        <v>0</v>
      </c>
      <c r="LDG393" s="21">
        <f t="shared" si="129"/>
        <v>0</v>
      </c>
      <c r="LDH393" s="21">
        <f t="shared" si="129"/>
        <v>0</v>
      </c>
      <c r="LDI393" s="21">
        <f t="shared" si="129"/>
        <v>0</v>
      </c>
      <c r="LDJ393" s="21">
        <f t="shared" si="129"/>
        <v>0</v>
      </c>
      <c r="LDK393" s="21">
        <f t="shared" si="129"/>
        <v>0</v>
      </c>
      <c r="LDL393" s="21">
        <f t="shared" si="129"/>
        <v>0</v>
      </c>
      <c r="LDM393" s="21">
        <f t="shared" si="129"/>
        <v>0</v>
      </c>
      <c r="LDN393" s="21">
        <f t="shared" si="129"/>
        <v>0</v>
      </c>
      <c r="LDO393" s="21">
        <f t="shared" si="129"/>
        <v>0</v>
      </c>
      <c r="LDP393" s="21">
        <f t="shared" si="129"/>
        <v>0</v>
      </c>
      <c r="LDQ393" s="21">
        <f t="shared" si="129"/>
        <v>0</v>
      </c>
      <c r="LDR393" s="21">
        <f t="shared" si="129"/>
        <v>0</v>
      </c>
      <c r="LDS393" s="21">
        <f t="shared" si="129"/>
        <v>0</v>
      </c>
      <c r="LDT393" s="21">
        <f t="shared" si="129"/>
        <v>0</v>
      </c>
      <c r="LDU393" s="21">
        <f t="shared" si="129"/>
        <v>0</v>
      </c>
      <c r="LDV393" s="21">
        <f t="shared" si="129"/>
        <v>0</v>
      </c>
      <c r="LDW393" s="21">
        <f t="shared" si="129"/>
        <v>0</v>
      </c>
      <c r="LDX393" s="21">
        <f t="shared" si="129"/>
        <v>0</v>
      </c>
      <c r="LDY393" s="21">
        <f t="shared" si="129"/>
        <v>0</v>
      </c>
      <c r="LDZ393" s="21">
        <f t="shared" si="129"/>
        <v>0</v>
      </c>
      <c r="LEA393" s="21">
        <f t="shared" si="129"/>
        <v>0</v>
      </c>
      <c r="LEB393" s="21">
        <f t="shared" si="129"/>
        <v>0</v>
      </c>
      <c r="LEC393" s="21">
        <f t="shared" si="129"/>
        <v>0</v>
      </c>
      <c r="LED393" s="21">
        <f t="shared" si="129"/>
        <v>0</v>
      </c>
      <c r="LEE393" s="21">
        <f t="shared" si="129"/>
        <v>0</v>
      </c>
      <c r="LEF393" s="21">
        <f t="shared" si="129"/>
        <v>0</v>
      </c>
      <c r="LEG393" s="21">
        <f t="shared" si="129"/>
        <v>0</v>
      </c>
      <c r="LEH393" s="21">
        <f t="shared" si="129"/>
        <v>0</v>
      </c>
      <c r="LEI393" s="21">
        <f t="shared" si="129"/>
        <v>0</v>
      </c>
      <c r="LEJ393" s="21">
        <f t="shared" si="129"/>
        <v>0</v>
      </c>
      <c r="LEK393" s="21">
        <f t="shared" si="129"/>
        <v>0</v>
      </c>
      <c r="LEL393" s="21">
        <f t="shared" si="129"/>
        <v>0</v>
      </c>
      <c r="LEM393" s="21">
        <f t="shared" si="129"/>
        <v>0</v>
      </c>
      <c r="LEN393" s="21">
        <f t="shared" si="129"/>
        <v>0</v>
      </c>
      <c r="LEO393" s="21">
        <f t="shared" si="129"/>
        <v>0</v>
      </c>
      <c r="LEP393" s="21">
        <f t="shared" si="129"/>
        <v>0</v>
      </c>
      <c r="LEQ393" s="21">
        <f t="shared" si="129"/>
        <v>0</v>
      </c>
      <c r="LER393" s="21">
        <f t="shared" si="129"/>
        <v>0</v>
      </c>
      <c r="LES393" s="21">
        <f t="shared" ref="LES393:LHD393" si="130">SUM(LES388:LES392)</f>
        <v>0</v>
      </c>
      <c r="LET393" s="21">
        <f t="shared" si="130"/>
        <v>0</v>
      </c>
      <c r="LEU393" s="21">
        <f t="shared" si="130"/>
        <v>0</v>
      </c>
      <c r="LEV393" s="21">
        <f t="shared" si="130"/>
        <v>0</v>
      </c>
      <c r="LEW393" s="21">
        <f t="shared" si="130"/>
        <v>0</v>
      </c>
      <c r="LEX393" s="21">
        <f t="shared" si="130"/>
        <v>0</v>
      </c>
      <c r="LEY393" s="21">
        <f t="shared" si="130"/>
        <v>0</v>
      </c>
      <c r="LEZ393" s="21">
        <f t="shared" si="130"/>
        <v>0</v>
      </c>
      <c r="LFA393" s="21">
        <f t="shared" si="130"/>
        <v>0</v>
      </c>
      <c r="LFB393" s="21">
        <f t="shared" si="130"/>
        <v>0</v>
      </c>
      <c r="LFC393" s="21">
        <f t="shared" si="130"/>
        <v>0</v>
      </c>
      <c r="LFD393" s="21">
        <f t="shared" si="130"/>
        <v>0</v>
      </c>
      <c r="LFE393" s="21">
        <f t="shared" si="130"/>
        <v>0</v>
      </c>
      <c r="LFF393" s="21">
        <f t="shared" si="130"/>
        <v>0</v>
      </c>
      <c r="LFG393" s="21">
        <f t="shared" si="130"/>
        <v>0</v>
      </c>
      <c r="LFH393" s="21">
        <f t="shared" si="130"/>
        <v>0</v>
      </c>
      <c r="LFI393" s="21">
        <f t="shared" si="130"/>
        <v>0</v>
      </c>
      <c r="LFJ393" s="21">
        <f t="shared" si="130"/>
        <v>0</v>
      </c>
      <c r="LFK393" s="21">
        <f t="shared" si="130"/>
        <v>0</v>
      </c>
      <c r="LFL393" s="21">
        <f t="shared" si="130"/>
        <v>0</v>
      </c>
      <c r="LFM393" s="21">
        <f t="shared" si="130"/>
        <v>0</v>
      </c>
      <c r="LFN393" s="21">
        <f t="shared" si="130"/>
        <v>0</v>
      </c>
      <c r="LFO393" s="21">
        <f t="shared" si="130"/>
        <v>0</v>
      </c>
      <c r="LFP393" s="21">
        <f t="shared" si="130"/>
        <v>0</v>
      </c>
      <c r="LFQ393" s="21">
        <f t="shared" si="130"/>
        <v>0</v>
      </c>
      <c r="LFR393" s="21">
        <f t="shared" si="130"/>
        <v>0</v>
      </c>
      <c r="LFS393" s="21">
        <f t="shared" si="130"/>
        <v>0</v>
      </c>
      <c r="LFT393" s="21">
        <f t="shared" si="130"/>
        <v>0</v>
      </c>
      <c r="LFU393" s="21">
        <f t="shared" si="130"/>
        <v>0</v>
      </c>
      <c r="LFV393" s="21">
        <f t="shared" si="130"/>
        <v>0</v>
      </c>
      <c r="LFW393" s="21">
        <f t="shared" si="130"/>
        <v>0</v>
      </c>
      <c r="LFX393" s="21">
        <f t="shared" si="130"/>
        <v>0</v>
      </c>
      <c r="LFY393" s="21">
        <f t="shared" si="130"/>
        <v>0</v>
      </c>
      <c r="LFZ393" s="21">
        <f t="shared" si="130"/>
        <v>0</v>
      </c>
      <c r="LGA393" s="21">
        <f t="shared" si="130"/>
        <v>0</v>
      </c>
      <c r="LGB393" s="21">
        <f t="shared" si="130"/>
        <v>0</v>
      </c>
      <c r="LGC393" s="21">
        <f t="shared" si="130"/>
        <v>0</v>
      </c>
      <c r="LGD393" s="21">
        <f t="shared" si="130"/>
        <v>0</v>
      </c>
      <c r="LGE393" s="21">
        <f t="shared" si="130"/>
        <v>0</v>
      </c>
      <c r="LGF393" s="21">
        <f t="shared" si="130"/>
        <v>0</v>
      </c>
      <c r="LGG393" s="21">
        <f t="shared" si="130"/>
        <v>0</v>
      </c>
      <c r="LGH393" s="21">
        <f t="shared" si="130"/>
        <v>0</v>
      </c>
      <c r="LGI393" s="21">
        <f t="shared" si="130"/>
        <v>0</v>
      </c>
      <c r="LGJ393" s="21">
        <f t="shared" si="130"/>
        <v>0</v>
      </c>
      <c r="LGK393" s="21">
        <f t="shared" si="130"/>
        <v>0</v>
      </c>
      <c r="LGL393" s="21">
        <f t="shared" si="130"/>
        <v>0</v>
      </c>
      <c r="LGM393" s="21">
        <f t="shared" si="130"/>
        <v>0</v>
      </c>
      <c r="LGN393" s="21">
        <f t="shared" si="130"/>
        <v>0</v>
      </c>
      <c r="LGO393" s="21">
        <f t="shared" si="130"/>
        <v>0</v>
      </c>
      <c r="LGP393" s="21">
        <f t="shared" si="130"/>
        <v>0</v>
      </c>
      <c r="LGQ393" s="21">
        <f t="shared" si="130"/>
        <v>0</v>
      </c>
      <c r="LGR393" s="21">
        <f t="shared" si="130"/>
        <v>0</v>
      </c>
      <c r="LGS393" s="21">
        <f t="shared" si="130"/>
        <v>0</v>
      </c>
      <c r="LGT393" s="21">
        <f t="shared" si="130"/>
        <v>0</v>
      </c>
      <c r="LGU393" s="21">
        <f t="shared" si="130"/>
        <v>0</v>
      </c>
      <c r="LGV393" s="21">
        <f t="shared" si="130"/>
        <v>0</v>
      </c>
      <c r="LGW393" s="21">
        <f t="shared" si="130"/>
        <v>0</v>
      </c>
      <c r="LGX393" s="21">
        <f t="shared" si="130"/>
        <v>0</v>
      </c>
      <c r="LGY393" s="21">
        <f t="shared" si="130"/>
        <v>0</v>
      </c>
      <c r="LGZ393" s="21">
        <f t="shared" si="130"/>
        <v>0</v>
      </c>
      <c r="LHA393" s="21">
        <f t="shared" si="130"/>
        <v>0</v>
      </c>
      <c r="LHB393" s="21">
        <f t="shared" si="130"/>
        <v>0</v>
      </c>
      <c r="LHC393" s="21">
        <f t="shared" si="130"/>
        <v>0</v>
      </c>
      <c r="LHD393" s="21">
        <f t="shared" si="130"/>
        <v>0</v>
      </c>
      <c r="LHE393" s="21">
        <f t="shared" ref="LHE393:LJP393" si="131">SUM(LHE388:LHE392)</f>
        <v>0</v>
      </c>
      <c r="LHF393" s="21">
        <f t="shared" si="131"/>
        <v>0</v>
      </c>
      <c r="LHG393" s="21">
        <f t="shared" si="131"/>
        <v>0</v>
      </c>
      <c r="LHH393" s="21">
        <f t="shared" si="131"/>
        <v>0</v>
      </c>
      <c r="LHI393" s="21">
        <f t="shared" si="131"/>
        <v>0</v>
      </c>
      <c r="LHJ393" s="21">
        <f t="shared" si="131"/>
        <v>0</v>
      </c>
      <c r="LHK393" s="21">
        <f t="shared" si="131"/>
        <v>0</v>
      </c>
      <c r="LHL393" s="21">
        <f t="shared" si="131"/>
        <v>0</v>
      </c>
      <c r="LHM393" s="21">
        <f t="shared" si="131"/>
        <v>0</v>
      </c>
      <c r="LHN393" s="21">
        <f t="shared" si="131"/>
        <v>0</v>
      </c>
      <c r="LHO393" s="21">
        <f t="shared" si="131"/>
        <v>0</v>
      </c>
      <c r="LHP393" s="21">
        <f t="shared" si="131"/>
        <v>0</v>
      </c>
      <c r="LHQ393" s="21">
        <f t="shared" si="131"/>
        <v>0</v>
      </c>
      <c r="LHR393" s="21">
        <f t="shared" si="131"/>
        <v>0</v>
      </c>
      <c r="LHS393" s="21">
        <f t="shared" si="131"/>
        <v>0</v>
      </c>
      <c r="LHT393" s="21">
        <f t="shared" si="131"/>
        <v>0</v>
      </c>
      <c r="LHU393" s="21">
        <f t="shared" si="131"/>
        <v>0</v>
      </c>
      <c r="LHV393" s="21">
        <f t="shared" si="131"/>
        <v>0</v>
      </c>
      <c r="LHW393" s="21">
        <f t="shared" si="131"/>
        <v>0</v>
      </c>
      <c r="LHX393" s="21">
        <f t="shared" si="131"/>
        <v>0</v>
      </c>
      <c r="LHY393" s="21">
        <f t="shared" si="131"/>
        <v>0</v>
      </c>
      <c r="LHZ393" s="21">
        <f t="shared" si="131"/>
        <v>0</v>
      </c>
      <c r="LIA393" s="21">
        <f t="shared" si="131"/>
        <v>0</v>
      </c>
      <c r="LIB393" s="21">
        <f t="shared" si="131"/>
        <v>0</v>
      </c>
      <c r="LIC393" s="21">
        <f t="shared" si="131"/>
        <v>0</v>
      </c>
      <c r="LID393" s="21">
        <f t="shared" si="131"/>
        <v>0</v>
      </c>
      <c r="LIE393" s="21">
        <f t="shared" si="131"/>
        <v>0</v>
      </c>
      <c r="LIF393" s="21">
        <f t="shared" si="131"/>
        <v>0</v>
      </c>
      <c r="LIG393" s="21">
        <f t="shared" si="131"/>
        <v>0</v>
      </c>
      <c r="LIH393" s="21">
        <f t="shared" si="131"/>
        <v>0</v>
      </c>
      <c r="LII393" s="21">
        <f t="shared" si="131"/>
        <v>0</v>
      </c>
      <c r="LIJ393" s="21">
        <f t="shared" si="131"/>
        <v>0</v>
      </c>
      <c r="LIK393" s="21">
        <f t="shared" si="131"/>
        <v>0</v>
      </c>
      <c r="LIL393" s="21">
        <f t="shared" si="131"/>
        <v>0</v>
      </c>
      <c r="LIM393" s="21">
        <f t="shared" si="131"/>
        <v>0</v>
      </c>
      <c r="LIN393" s="21">
        <f t="shared" si="131"/>
        <v>0</v>
      </c>
      <c r="LIO393" s="21">
        <f t="shared" si="131"/>
        <v>0</v>
      </c>
      <c r="LIP393" s="21">
        <f t="shared" si="131"/>
        <v>0</v>
      </c>
      <c r="LIQ393" s="21">
        <f t="shared" si="131"/>
        <v>0</v>
      </c>
      <c r="LIR393" s="21">
        <f t="shared" si="131"/>
        <v>0</v>
      </c>
      <c r="LIS393" s="21">
        <f t="shared" si="131"/>
        <v>0</v>
      </c>
      <c r="LIT393" s="21">
        <f t="shared" si="131"/>
        <v>0</v>
      </c>
      <c r="LIU393" s="21">
        <f t="shared" si="131"/>
        <v>0</v>
      </c>
      <c r="LIV393" s="21">
        <f t="shared" si="131"/>
        <v>0</v>
      </c>
      <c r="LIW393" s="21">
        <f t="shared" si="131"/>
        <v>0</v>
      </c>
      <c r="LIX393" s="21">
        <f t="shared" si="131"/>
        <v>0</v>
      </c>
      <c r="LIY393" s="21">
        <f t="shared" si="131"/>
        <v>0</v>
      </c>
      <c r="LIZ393" s="21">
        <f t="shared" si="131"/>
        <v>0</v>
      </c>
      <c r="LJA393" s="21">
        <f t="shared" si="131"/>
        <v>0</v>
      </c>
      <c r="LJB393" s="21">
        <f t="shared" si="131"/>
        <v>0</v>
      </c>
      <c r="LJC393" s="21">
        <f t="shared" si="131"/>
        <v>0</v>
      </c>
      <c r="LJD393" s="21">
        <f t="shared" si="131"/>
        <v>0</v>
      </c>
      <c r="LJE393" s="21">
        <f t="shared" si="131"/>
        <v>0</v>
      </c>
      <c r="LJF393" s="21">
        <f t="shared" si="131"/>
        <v>0</v>
      </c>
      <c r="LJG393" s="21">
        <f t="shared" si="131"/>
        <v>0</v>
      </c>
      <c r="LJH393" s="21">
        <f t="shared" si="131"/>
        <v>0</v>
      </c>
      <c r="LJI393" s="21">
        <f t="shared" si="131"/>
        <v>0</v>
      </c>
      <c r="LJJ393" s="21">
        <f t="shared" si="131"/>
        <v>0</v>
      </c>
      <c r="LJK393" s="21">
        <f t="shared" si="131"/>
        <v>0</v>
      </c>
      <c r="LJL393" s="21">
        <f t="shared" si="131"/>
        <v>0</v>
      </c>
      <c r="LJM393" s="21">
        <f t="shared" si="131"/>
        <v>0</v>
      </c>
      <c r="LJN393" s="21">
        <f t="shared" si="131"/>
        <v>0</v>
      </c>
      <c r="LJO393" s="21">
        <f t="shared" si="131"/>
        <v>0</v>
      </c>
      <c r="LJP393" s="21">
        <f t="shared" si="131"/>
        <v>0</v>
      </c>
      <c r="LJQ393" s="21">
        <f t="shared" ref="LJQ393:LMB393" si="132">SUM(LJQ388:LJQ392)</f>
        <v>0</v>
      </c>
      <c r="LJR393" s="21">
        <f t="shared" si="132"/>
        <v>0</v>
      </c>
      <c r="LJS393" s="21">
        <f t="shared" si="132"/>
        <v>0</v>
      </c>
      <c r="LJT393" s="21">
        <f t="shared" si="132"/>
        <v>0</v>
      </c>
      <c r="LJU393" s="21">
        <f t="shared" si="132"/>
        <v>0</v>
      </c>
      <c r="LJV393" s="21">
        <f t="shared" si="132"/>
        <v>0</v>
      </c>
      <c r="LJW393" s="21">
        <f t="shared" si="132"/>
        <v>0</v>
      </c>
      <c r="LJX393" s="21">
        <f t="shared" si="132"/>
        <v>0</v>
      </c>
      <c r="LJY393" s="21">
        <f t="shared" si="132"/>
        <v>0</v>
      </c>
      <c r="LJZ393" s="21">
        <f t="shared" si="132"/>
        <v>0</v>
      </c>
      <c r="LKA393" s="21">
        <f t="shared" si="132"/>
        <v>0</v>
      </c>
      <c r="LKB393" s="21">
        <f t="shared" si="132"/>
        <v>0</v>
      </c>
      <c r="LKC393" s="21">
        <f t="shared" si="132"/>
        <v>0</v>
      </c>
      <c r="LKD393" s="21">
        <f t="shared" si="132"/>
        <v>0</v>
      </c>
      <c r="LKE393" s="21">
        <f t="shared" si="132"/>
        <v>0</v>
      </c>
      <c r="LKF393" s="21">
        <f t="shared" si="132"/>
        <v>0</v>
      </c>
      <c r="LKG393" s="21">
        <f t="shared" si="132"/>
        <v>0</v>
      </c>
      <c r="LKH393" s="21">
        <f t="shared" si="132"/>
        <v>0</v>
      </c>
      <c r="LKI393" s="21">
        <f t="shared" si="132"/>
        <v>0</v>
      </c>
      <c r="LKJ393" s="21">
        <f t="shared" si="132"/>
        <v>0</v>
      </c>
      <c r="LKK393" s="21">
        <f t="shared" si="132"/>
        <v>0</v>
      </c>
      <c r="LKL393" s="21">
        <f t="shared" si="132"/>
        <v>0</v>
      </c>
      <c r="LKM393" s="21">
        <f t="shared" si="132"/>
        <v>0</v>
      </c>
      <c r="LKN393" s="21">
        <f t="shared" si="132"/>
        <v>0</v>
      </c>
      <c r="LKO393" s="21">
        <f t="shared" si="132"/>
        <v>0</v>
      </c>
      <c r="LKP393" s="21">
        <f t="shared" si="132"/>
        <v>0</v>
      </c>
      <c r="LKQ393" s="21">
        <f t="shared" si="132"/>
        <v>0</v>
      </c>
      <c r="LKR393" s="21">
        <f t="shared" si="132"/>
        <v>0</v>
      </c>
      <c r="LKS393" s="21">
        <f t="shared" si="132"/>
        <v>0</v>
      </c>
      <c r="LKT393" s="21">
        <f t="shared" si="132"/>
        <v>0</v>
      </c>
      <c r="LKU393" s="21">
        <f t="shared" si="132"/>
        <v>0</v>
      </c>
      <c r="LKV393" s="21">
        <f t="shared" si="132"/>
        <v>0</v>
      </c>
      <c r="LKW393" s="21">
        <f t="shared" si="132"/>
        <v>0</v>
      </c>
      <c r="LKX393" s="21">
        <f t="shared" si="132"/>
        <v>0</v>
      </c>
      <c r="LKY393" s="21">
        <f t="shared" si="132"/>
        <v>0</v>
      </c>
      <c r="LKZ393" s="21">
        <f t="shared" si="132"/>
        <v>0</v>
      </c>
      <c r="LLA393" s="21">
        <f t="shared" si="132"/>
        <v>0</v>
      </c>
      <c r="LLB393" s="21">
        <f t="shared" si="132"/>
        <v>0</v>
      </c>
      <c r="LLC393" s="21">
        <f t="shared" si="132"/>
        <v>0</v>
      </c>
      <c r="LLD393" s="21">
        <f t="shared" si="132"/>
        <v>0</v>
      </c>
      <c r="LLE393" s="21">
        <f t="shared" si="132"/>
        <v>0</v>
      </c>
      <c r="LLF393" s="21">
        <f t="shared" si="132"/>
        <v>0</v>
      </c>
      <c r="LLG393" s="21">
        <f t="shared" si="132"/>
        <v>0</v>
      </c>
      <c r="LLH393" s="21">
        <f t="shared" si="132"/>
        <v>0</v>
      </c>
      <c r="LLI393" s="21">
        <f t="shared" si="132"/>
        <v>0</v>
      </c>
      <c r="LLJ393" s="21">
        <f t="shared" si="132"/>
        <v>0</v>
      </c>
      <c r="LLK393" s="21">
        <f t="shared" si="132"/>
        <v>0</v>
      </c>
      <c r="LLL393" s="21">
        <f t="shared" si="132"/>
        <v>0</v>
      </c>
      <c r="LLM393" s="21">
        <f t="shared" si="132"/>
        <v>0</v>
      </c>
      <c r="LLN393" s="21">
        <f t="shared" si="132"/>
        <v>0</v>
      </c>
      <c r="LLO393" s="21">
        <f t="shared" si="132"/>
        <v>0</v>
      </c>
      <c r="LLP393" s="21">
        <f t="shared" si="132"/>
        <v>0</v>
      </c>
      <c r="LLQ393" s="21">
        <f t="shared" si="132"/>
        <v>0</v>
      </c>
      <c r="LLR393" s="21">
        <f t="shared" si="132"/>
        <v>0</v>
      </c>
      <c r="LLS393" s="21">
        <f t="shared" si="132"/>
        <v>0</v>
      </c>
      <c r="LLT393" s="21">
        <f t="shared" si="132"/>
        <v>0</v>
      </c>
      <c r="LLU393" s="21">
        <f t="shared" si="132"/>
        <v>0</v>
      </c>
      <c r="LLV393" s="21">
        <f t="shared" si="132"/>
        <v>0</v>
      </c>
      <c r="LLW393" s="21">
        <f t="shared" si="132"/>
        <v>0</v>
      </c>
      <c r="LLX393" s="21">
        <f t="shared" si="132"/>
        <v>0</v>
      </c>
      <c r="LLY393" s="21">
        <f t="shared" si="132"/>
        <v>0</v>
      </c>
      <c r="LLZ393" s="21">
        <f t="shared" si="132"/>
        <v>0</v>
      </c>
      <c r="LMA393" s="21">
        <f t="shared" si="132"/>
        <v>0</v>
      </c>
      <c r="LMB393" s="21">
        <f t="shared" si="132"/>
        <v>0</v>
      </c>
      <c r="LMC393" s="21">
        <f t="shared" ref="LMC393:LON393" si="133">SUM(LMC388:LMC392)</f>
        <v>0</v>
      </c>
      <c r="LMD393" s="21">
        <f t="shared" si="133"/>
        <v>0</v>
      </c>
      <c r="LME393" s="21">
        <f t="shared" si="133"/>
        <v>0</v>
      </c>
      <c r="LMF393" s="21">
        <f t="shared" si="133"/>
        <v>0</v>
      </c>
      <c r="LMG393" s="21">
        <f t="shared" si="133"/>
        <v>0</v>
      </c>
      <c r="LMH393" s="21">
        <f t="shared" si="133"/>
        <v>0</v>
      </c>
      <c r="LMI393" s="21">
        <f t="shared" si="133"/>
        <v>0</v>
      </c>
      <c r="LMJ393" s="21">
        <f t="shared" si="133"/>
        <v>0</v>
      </c>
      <c r="LMK393" s="21">
        <f t="shared" si="133"/>
        <v>0</v>
      </c>
      <c r="LML393" s="21">
        <f t="shared" si="133"/>
        <v>0</v>
      </c>
      <c r="LMM393" s="21">
        <f t="shared" si="133"/>
        <v>0</v>
      </c>
      <c r="LMN393" s="21">
        <f t="shared" si="133"/>
        <v>0</v>
      </c>
      <c r="LMO393" s="21">
        <f t="shared" si="133"/>
        <v>0</v>
      </c>
      <c r="LMP393" s="21">
        <f t="shared" si="133"/>
        <v>0</v>
      </c>
      <c r="LMQ393" s="21">
        <f t="shared" si="133"/>
        <v>0</v>
      </c>
      <c r="LMR393" s="21">
        <f t="shared" si="133"/>
        <v>0</v>
      </c>
      <c r="LMS393" s="21">
        <f t="shared" si="133"/>
        <v>0</v>
      </c>
      <c r="LMT393" s="21">
        <f t="shared" si="133"/>
        <v>0</v>
      </c>
      <c r="LMU393" s="21">
        <f t="shared" si="133"/>
        <v>0</v>
      </c>
      <c r="LMV393" s="21">
        <f t="shared" si="133"/>
        <v>0</v>
      </c>
      <c r="LMW393" s="21">
        <f t="shared" si="133"/>
        <v>0</v>
      </c>
      <c r="LMX393" s="21">
        <f t="shared" si="133"/>
        <v>0</v>
      </c>
      <c r="LMY393" s="21">
        <f t="shared" si="133"/>
        <v>0</v>
      </c>
      <c r="LMZ393" s="21">
        <f t="shared" si="133"/>
        <v>0</v>
      </c>
      <c r="LNA393" s="21">
        <f t="shared" si="133"/>
        <v>0</v>
      </c>
      <c r="LNB393" s="21">
        <f t="shared" si="133"/>
        <v>0</v>
      </c>
      <c r="LNC393" s="21">
        <f t="shared" si="133"/>
        <v>0</v>
      </c>
      <c r="LND393" s="21">
        <f t="shared" si="133"/>
        <v>0</v>
      </c>
      <c r="LNE393" s="21">
        <f t="shared" si="133"/>
        <v>0</v>
      </c>
      <c r="LNF393" s="21">
        <f t="shared" si="133"/>
        <v>0</v>
      </c>
      <c r="LNG393" s="21">
        <f t="shared" si="133"/>
        <v>0</v>
      </c>
      <c r="LNH393" s="21">
        <f t="shared" si="133"/>
        <v>0</v>
      </c>
      <c r="LNI393" s="21">
        <f t="shared" si="133"/>
        <v>0</v>
      </c>
      <c r="LNJ393" s="21">
        <f t="shared" si="133"/>
        <v>0</v>
      </c>
      <c r="LNK393" s="21">
        <f t="shared" si="133"/>
        <v>0</v>
      </c>
      <c r="LNL393" s="21">
        <f t="shared" si="133"/>
        <v>0</v>
      </c>
      <c r="LNM393" s="21">
        <f t="shared" si="133"/>
        <v>0</v>
      </c>
      <c r="LNN393" s="21">
        <f t="shared" si="133"/>
        <v>0</v>
      </c>
      <c r="LNO393" s="21">
        <f t="shared" si="133"/>
        <v>0</v>
      </c>
      <c r="LNP393" s="21">
        <f t="shared" si="133"/>
        <v>0</v>
      </c>
      <c r="LNQ393" s="21">
        <f t="shared" si="133"/>
        <v>0</v>
      </c>
      <c r="LNR393" s="21">
        <f t="shared" si="133"/>
        <v>0</v>
      </c>
      <c r="LNS393" s="21">
        <f t="shared" si="133"/>
        <v>0</v>
      </c>
      <c r="LNT393" s="21">
        <f t="shared" si="133"/>
        <v>0</v>
      </c>
      <c r="LNU393" s="21">
        <f t="shared" si="133"/>
        <v>0</v>
      </c>
      <c r="LNV393" s="21">
        <f t="shared" si="133"/>
        <v>0</v>
      </c>
      <c r="LNW393" s="21">
        <f t="shared" si="133"/>
        <v>0</v>
      </c>
      <c r="LNX393" s="21">
        <f t="shared" si="133"/>
        <v>0</v>
      </c>
      <c r="LNY393" s="21">
        <f t="shared" si="133"/>
        <v>0</v>
      </c>
      <c r="LNZ393" s="21">
        <f t="shared" si="133"/>
        <v>0</v>
      </c>
      <c r="LOA393" s="21">
        <f t="shared" si="133"/>
        <v>0</v>
      </c>
      <c r="LOB393" s="21">
        <f t="shared" si="133"/>
        <v>0</v>
      </c>
      <c r="LOC393" s="21">
        <f t="shared" si="133"/>
        <v>0</v>
      </c>
      <c r="LOD393" s="21">
        <f t="shared" si="133"/>
        <v>0</v>
      </c>
      <c r="LOE393" s="21">
        <f t="shared" si="133"/>
        <v>0</v>
      </c>
      <c r="LOF393" s="21">
        <f t="shared" si="133"/>
        <v>0</v>
      </c>
      <c r="LOG393" s="21">
        <f t="shared" si="133"/>
        <v>0</v>
      </c>
      <c r="LOH393" s="21">
        <f t="shared" si="133"/>
        <v>0</v>
      </c>
      <c r="LOI393" s="21">
        <f t="shared" si="133"/>
        <v>0</v>
      </c>
      <c r="LOJ393" s="21">
        <f t="shared" si="133"/>
        <v>0</v>
      </c>
      <c r="LOK393" s="21">
        <f t="shared" si="133"/>
        <v>0</v>
      </c>
      <c r="LOL393" s="21">
        <f t="shared" si="133"/>
        <v>0</v>
      </c>
      <c r="LOM393" s="21">
        <f t="shared" si="133"/>
        <v>0</v>
      </c>
      <c r="LON393" s="21">
        <f t="shared" si="133"/>
        <v>0</v>
      </c>
      <c r="LOO393" s="21">
        <f t="shared" ref="LOO393:LQZ393" si="134">SUM(LOO388:LOO392)</f>
        <v>0</v>
      </c>
      <c r="LOP393" s="21">
        <f t="shared" si="134"/>
        <v>0</v>
      </c>
      <c r="LOQ393" s="21">
        <f t="shared" si="134"/>
        <v>0</v>
      </c>
      <c r="LOR393" s="21">
        <f t="shared" si="134"/>
        <v>0</v>
      </c>
      <c r="LOS393" s="21">
        <f t="shared" si="134"/>
        <v>0</v>
      </c>
      <c r="LOT393" s="21">
        <f t="shared" si="134"/>
        <v>0</v>
      </c>
      <c r="LOU393" s="21">
        <f t="shared" si="134"/>
        <v>0</v>
      </c>
      <c r="LOV393" s="21">
        <f t="shared" si="134"/>
        <v>0</v>
      </c>
      <c r="LOW393" s="21">
        <f t="shared" si="134"/>
        <v>0</v>
      </c>
      <c r="LOX393" s="21">
        <f t="shared" si="134"/>
        <v>0</v>
      </c>
      <c r="LOY393" s="21">
        <f t="shared" si="134"/>
        <v>0</v>
      </c>
      <c r="LOZ393" s="21">
        <f t="shared" si="134"/>
        <v>0</v>
      </c>
      <c r="LPA393" s="21">
        <f t="shared" si="134"/>
        <v>0</v>
      </c>
      <c r="LPB393" s="21">
        <f t="shared" si="134"/>
        <v>0</v>
      </c>
      <c r="LPC393" s="21">
        <f t="shared" si="134"/>
        <v>0</v>
      </c>
      <c r="LPD393" s="21">
        <f t="shared" si="134"/>
        <v>0</v>
      </c>
      <c r="LPE393" s="21">
        <f t="shared" si="134"/>
        <v>0</v>
      </c>
      <c r="LPF393" s="21">
        <f t="shared" si="134"/>
        <v>0</v>
      </c>
      <c r="LPG393" s="21">
        <f t="shared" si="134"/>
        <v>0</v>
      </c>
      <c r="LPH393" s="21">
        <f t="shared" si="134"/>
        <v>0</v>
      </c>
      <c r="LPI393" s="21">
        <f t="shared" si="134"/>
        <v>0</v>
      </c>
      <c r="LPJ393" s="21">
        <f t="shared" si="134"/>
        <v>0</v>
      </c>
      <c r="LPK393" s="21">
        <f t="shared" si="134"/>
        <v>0</v>
      </c>
      <c r="LPL393" s="21">
        <f t="shared" si="134"/>
        <v>0</v>
      </c>
      <c r="LPM393" s="21">
        <f t="shared" si="134"/>
        <v>0</v>
      </c>
      <c r="LPN393" s="21">
        <f t="shared" si="134"/>
        <v>0</v>
      </c>
      <c r="LPO393" s="21">
        <f t="shared" si="134"/>
        <v>0</v>
      </c>
      <c r="LPP393" s="21">
        <f t="shared" si="134"/>
        <v>0</v>
      </c>
      <c r="LPQ393" s="21">
        <f t="shared" si="134"/>
        <v>0</v>
      </c>
      <c r="LPR393" s="21">
        <f t="shared" si="134"/>
        <v>0</v>
      </c>
      <c r="LPS393" s="21">
        <f t="shared" si="134"/>
        <v>0</v>
      </c>
      <c r="LPT393" s="21">
        <f t="shared" si="134"/>
        <v>0</v>
      </c>
      <c r="LPU393" s="21">
        <f t="shared" si="134"/>
        <v>0</v>
      </c>
      <c r="LPV393" s="21">
        <f t="shared" si="134"/>
        <v>0</v>
      </c>
      <c r="LPW393" s="21">
        <f t="shared" si="134"/>
        <v>0</v>
      </c>
      <c r="LPX393" s="21">
        <f t="shared" si="134"/>
        <v>0</v>
      </c>
      <c r="LPY393" s="21">
        <f t="shared" si="134"/>
        <v>0</v>
      </c>
      <c r="LPZ393" s="21">
        <f t="shared" si="134"/>
        <v>0</v>
      </c>
      <c r="LQA393" s="21">
        <f t="shared" si="134"/>
        <v>0</v>
      </c>
      <c r="LQB393" s="21">
        <f t="shared" si="134"/>
        <v>0</v>
      </c>
      <c r="LQC393" s="21">
        <f t="shared" si="134"/>
        <v>0</v>
      </c>
      <c r="LQD393" s="21">
        <f t="shared" si="134"/>
        <v>0</v>
      </c>
      <c r="LQE393" s="21">
        <f t="shared" si="134"/>
        <v>0</v>
      </c>
      <c r="LQF393" s="21">
        <f t="shared" si="134"/>
        <v>0</v>
      </c>
      <c r="LQG393" s="21">
        <f t="shared" si="134"/>
        <v>0</v>
      </c>
      <c r="LQH393" s="21">
        <f t="shared" si="134"/>
        <v>0</v>
      </c>
      <c r="LQI393" s="21">
        <f t="shared" si="134"/>
        <v>0</v>
      </c>
      <c r="LQJ393" s="21">
        <f t="shared" si="134"/>
        <v>0</v>
      </c>
      <c r="LQK393" s="21">
        <f t="shared" si="134"/>
        <v>0</v>
      </c>
      <c r="LQL393" s="21">
        <f t="shared" si="134"/>
        <v>0</v>
      </c>
      <c r="LQM393" s="21">
        <f t="shared" si="134"/>
        <v>0</v>
      </c>
      <c r="LQN393" s="21">
        <f t="shared" si="134"/>
        <v>0</v>
      </c>
      <c r="LQO393" s="21">
        <f t="shared" si="134"/>
        <v>0</v>
      </c>
      <c r="LQP393" s="21">
        <f t="shared" si="134"/>
        <v>0</v>
      </c>
      <c r="LQQ393" s="21">
        <f t="shared" si="134"/>
        <v>0</v>
      </c>
      <c r="LQR393" s="21">
        <f t="shared" si="134"/>
        <v>0</v>
      </c>
      <c r="LQS393" s="21">
        <f t="shared" si="134"/>
        <v>0</v>
      </c>
      <c r="LQT393" s="21">
        <f t="shared" si="134"/>
        <v>0</v>
      </c>
      <c r="LQU393" s="21">
        <f t="shared" si="134"/>
        <v>0</v>
      </c>
      <c r="LQV393" s="21">
        <f t="shared" si="134"/>
        <v>0</v>
      </c>
      <c r="LQW393" s="21">
        <f t="shared" si="134"/>
        <v>0</v>
      </c>
      <c r="LQX393" s="21">
        <f t="shared" si="134"/>
        <v>0</v>
      </c>
      <c r="LQY393" s="21">
        <f t="shared" si="134"/>
        <v>0</v>
      </c>
      <c r="LQZ393" s="21">
        <f t="shared" si="134"/>
        <v>0</v>
      </c>
      <c r="LRA393" s="21">
        <f t="shared" ref="LRA393:LTL393" si="135">SUM(LRA388:LRA392)</f>
        <v>0</v>
      </c>
      <c r="LRB393" s="21">
        <f t="shared" si="135"/>
        <v>0</v>
      </c>
      <c r="LRC393" s="21">
        <f t="shared" si="135"/>
        <v>0</v>
      </c>
      <c r="LRD393" s="21">
        <f t="shared" si="135"/>
        <v>0</v>
      </c>
      <c r="LRE393" s="21">
        <f t="shared" si="135"/>
        <v>0</v>
      </c>
      <c r="LRF393" s="21">
        <f t="shared" si="135"/>
        <v>0</v>
      </c>
      <c r="LRG393" s="21">
        <f t="shared" si="135"/>
        <v>0</v>
      </c>
      <c r="LRH393" s="21">
        <f t="shared" si="135"/>
        <v>0</v>
      </c>
      <c r="LRI393" s="21">
        <f t="shared" si="135"/>
        <v>0</v>
      </c>
      <c r="LRJ393" s="21">
        <f t="shared" si="135"/>
        <v>0</v>
      </c>
      <c r="LRK393" s="21">
        <f t="shared" si="135"/>
        <v>0</v>
      </c>
      <c r="LRL393" s="21">
        <f t="shared" si="135"/>
        <v>0</v>
      </c>
      <c r="LRM393" s="21">
        <f t="shared" si="135"/>
        <v>0</v>
      </c>
      <c r="LRN393" s="21">
        <f t="shared" si="135"/>
        <v>0</v>
      </c>
      <c r="LRO393" s="21">
        <f t="shared" si="135"/>
        <v>0</v>
      </c>
      <c r="LRP393" s="21">
        <f t="shared" si="135"/>
        <v>0</v>
      </c>
      <c r="LRQ393" s="21">
        <f t="shared" si="135"/>
        <v>0</v>
      </c>
      <c r="LRR393" s="21">
        <f t="shared" si="135"/>
        <v>0</v>
      </c>
      <c r="LRS393" s="21">
        <f t="shared" si="135"/>
        <v>0</v>
      </c>
      <c r="LRT393" s="21">
        <f t="shared" si="135"/>
        <v>0</v>
      </c>
      <c r="LRU393" s="21">
        <f t="shared" si="135"/>
        <v>0</v>
      </c>
      <c r="LRV393" s="21">
        <f t="shared" si="135"/>
        <v>0</v>
      </c>
      <c r="LRW393" s="21">
        <f t="shared" si="135"/>
        <v>0</v>
      </c>
      <c r="LRX393" s="21">
        <f t="shared" si="135"/>
        <v>0</v>
      </c>
      <c r="LRY393" s="21">
        <f t="shared" si="135"/>
        <v>0</v>
      </c>
      <c r="LRZ393" s="21">
        <f t="shared" si="135"/>
        <v>0</v>
      </c>
      <c r="LSA393" s="21">
        <f t="shared" si="135"/>
        <v>0</v>
      </c>
      <c r="LSB393" s="21">
        <f t="shared" si="135"/>
        <v>0</v>
      </c>
      <c r="LSC393" s="21">
        <f t="shared" si="135"/>
        <v>0</v>
      </c>
      <c r="LSD393" s="21">
        <f t="shared" si="135"/>
        <v>0</v>
      </c>
      <c r="LSE393" s="21">
        <f t="shared" si="135"/>
        <v>0</v>
      </c>
      <c r="LSF393" s="21">
        <f t="shared" si="135"/>
        <v>0</v>
      </c>
      <c r="LSG393" s="21">
        <f t="shared" si="135"/>
        <v>0</v>
      </c>
      <c r="LSH393" s="21">
        <f t="shared" si="135"/>
        <v>0</v>
      </c>
      <c r="LSI393" s="21">
        <f t="shared" si="135"/>
        <v>0</v>
      </c>
      <c r="LSJ393" s="21">
        <f t="shared" si="135"/>
        <v>0</v>
      </c>
      <c r="LSK393" s="21">
        <f t="shared" si="135"/>
        <v>0</v>
      </c>
      <c r="LSL393" s="21">
        <f t="shared" si="135"/>
        <v>0</v>
      </c>
      <c r="LSM393" s="21">
        <f t="shared" si="135"/>
        <v>0</v>
      </c>
      <c r="LSN393" s="21">
        <f t="shared" si="135"/>
        <v>0</v>
      </c>
      <c r="LSO393" s="21">
        <f t="shared" si="135"/>
        <v>0</v>
      </c>
      <c r="LSP393" s="21">
        <f t="shared" si="135"/>
        <v>0</v>
      </c>
      <c r="LSQ393" s="21">
        <f t="shared" si="135"/>
        <v>0</v>
      </c>
      <c r="LSR393" s="21">
        <f t="shared" si="135"/>
        <v>0</v>
      </c>
      <c r="LSS393" s="21">
        <f t="shared" si="135"/>
        <v>0</v>
      </c>
      <c r="LST393" s="21">
        <f t="shared" si="135"/>
        <v>0</v>
      </c>
      <c r="LSU393" s="21">
        <f t="shared" si="135"/>
        <v>0</v>
      </c>
      <c r="LSV393" s="21">
        <f t="shared" si="135"/>
        <v>0</v>
      </c>
      <c r="LSW393" s="21">
        <f t="shared" si="135"/>
        <v>0</v>
      </c>
      <c r="LSX393" s="21">
        <f t="shared" si="135"/>
        <v>0</v>
      </c>
      <c r="LSY393" s="21">
        <f t="shared" si="135"/>
        <v>0</v>
      </c>
      <c r="LSZ393" s="21">
        <f t="shared" si="135"/>
        <v>0</v>
      </c>
      <c r="LTA393" s="21">
        <f t="shared" si="135"/>
        <v>0</v>
      </c>
      <c r="LTB393" s="21">
        <f t="shared" si="135"/>
        <v>0</v>
      </c>
      <c r="LTC393" s="21">
        <f t="shared" si="135"/>
        <v>0</v>
      </c>
      <c r="LTD393" s="21">
        <f t="shared" si="135"/>
        <v>0</v>
      </c>
      <c r="LTE393" s="21">
        <f t="shared" si="135"/>
        <v>0</v>
      </c>
      <c r="LTF393" s="21">
        <f t="shared" si="135"/>
        <v>0</v>
      </c>
      <c r="LTG393" s="21">
        <f t="shared" si="135"/>
        <v>0</v>
      </c>
      <c r="LTH393" s="21">
        <f t="shared" si="135"/>
        <v>0</v>
      </c>
      <c r="LTI393" s="21">
        <f t="shared" si="135"/>
        <v>0</v>
      </c>
      <c r="LTJ393" s="21">
        <f t="shared" si="135"/>
        <v>0</v>
      </c>
      <c r="LTK393" s="21">
        <f t="shared" si="135"/>
        <v>0</v>
      </c>
      <c r="LTL393" s="21">
        <f t="shared" si="135"/>
        <v>0</v>
      </c>
      <c r="LTM393" s="21">
        <f t="shared" ref="LTM393:LVX393" si="136">SUM(LTM388:LTM392)</f>
        <v>0</v>
      </c>
      <c r="LTN393" s="21">
        <f t="shared" si="136"/>
        <v>0</v>
      </c>
      <c r="LTO393" s="21">
        <f t="shared" si="136"/>
        <v>0</v>
      </c>
      <c r="LTP393" s="21">
        <f t="shared" si="136"/>
        <v>0</v>
      </c>
      <c r="LTQ393" s="21">
        <f t="shared" si="136"/>
        <v>0</v>
      </c>
      <c r="LTR393" s="21">
        <f t="shared" si="136"/>
        <v>0</v>
      </c>
      <c r="LTS393" s="21">
        <f t="shared" si="136"/>
        <v>0</v>
      </c>
      <c r="LTT393" s="21">
        <f t="shared" si="136"/>
        <v>0</v>
      </c>
      <c r="LTU393" s="21">
        <f t="shared" si="136"/>
        <v>0</v>
      </c>
      <c r="LTV393" s="21">
        <f t="shared" si="136"/>
        <v>0</v>
      </c>
      <c r="LTW393" s="21">
        <f t="shared" si="136"/>
        <v>0</v>
      </c>
      <c r="LTX393" s="21">
        <f t="shared" si="136"/>
        <v>0</v>
      </c>
      <c r="LTY393" s="21">
        <f t="shared" si="136"/>
        <v>0</v>
      </c>
      <c r="LTZ393" s="21">
        <f t="shared" si="136"/>
        <v>0</v>
      </c>
      <c r="LUA393" s="21">
        <f t="shared" si="136"/>
        <v>0</v>
      </c>
      <c r="LUB393" s="21">
        <f t="shared" si="136"/>
        <v>0</v>
      </c>
      <c r="LUC393" s="21">
        <f t="shared" si="136"/>
        <v>0</v>
      </c>
      <c r="LUD393" s="21">
        <f t="shared" si="136"/>
        <v>0</v>
      </c>
      <c r="LUE393" s="21">
        <f t="shared" si="136"/>
        <v>0</v>
      </c>
      <c r="LUF393" s="21">
        <f t="shared" si="136"/>
        <v>0</v>
      </c>
      <c r="LUG393" s="21">
        <f t="shared" si="136"/>
        <v>0</v>
      </c>
      <c r="LUH393" s="21">
        <f t="shared" si="136"/>
        <v>0</v>
      </c>
      <c r="LUI393" s="21">
        <f t="shared" si="136"/>
        <v>0</v>
      </c>
      <c r="LUJ393" s="21">
        <f t="shared" si="136"/>
        <v>0</v>
      </c>
      <c r="LUK393" s="21">
        <f t="shared" si="136"/>
        <v>0</v>
      </c>
      <c r="LUL393" s="21">
        <f t="shared" si="136"/>
        <v>0</v>
      </c>
      <c r="LUM393" s="21">
        <f t="shared" si="136"/>
        <v>0</v>
      </c>
      <c r="LUN393" s="21">
        <f t="shared" si="136"/>
        <v>0</v>
      </c>
      <c r="LUO393" s="21">
        <f t="shared" si="136"/>
        <v>0</v>
      </c>
      <c r="LUP393" s="21">
        <f t="shared" si="136"/>
        <v>0</v>
      </c>
      <c r="LUQ393" s="21">
        <f t="shared" si="136"/>
        <v>0</v>
      </c>
      <c r="LUR393" s="21">
        <f t="shared" si="136"/>
        <v>0</v>
      </c>
      <c r="LUS393" s="21">
        <f t="shared" si="136"/>
        <v>0</v>
      </c>
      <c r="LUT393" s="21">
        <f t="shared" si="136"/>
        <v>0</v>
      </c>
      <c r="LUU393" s="21">
        <f t="shared" si="136"/>
        <v>0</v>
      </c>
      <c r="LUV393" s="21">
        <f t="shared" si="136"/>
        <v>0</v>
      </c>
      <c r="LUW393" s="21">
        <f t="shared" si="136"/>
        <v>0</v>
      </c>
      <c r="LUX393" s="21">
        <f t="shared" si="136"/>
        <v>0</v>
      </c>
      <c r="LUY393" s="21">
        <f t="shared" si="136"/>
        <v>0</v>
      </c>
      <c r="LUZ393" s="21">
        <f t="shared" si="136"/>
        <v>0</v>
      </c>
      <c r="LVA393" s="21">
        <f t="shared" si="136"/>
        <v>0</v>
      </c>
      <c r="LVB393" s="21">
        <f t="shared" si="136"/>
        <v>0</v>
      </c>
      <c r="LVC393" s="21">
        <f t="shared" si="136"/>
        <v>0</v>
      </c>
      <c r="LVD393" s="21">
        <f t="shared" si="136"/>
        <v>0</v>
      </c>
      <c r="LVE393" s="21">
        <f t="shared" si="136"/>
        <v>0</v>
      </c>
      <c r="LVF393" s="21">
        <f t="shared" si="136"/>
        <v>0</v>
      </c>
      <c r="LVG393" s="21">
        <f t="shared" si="136"/>
        <v>0</v>
      </c>
      <c r="LVH393" s="21">
        <f t="shared" si="136"/>
        <v>0</v>
      </c>
      <c r="LVI393" s="21">
        <f t="shared" si="136"/>
        <v>0</v>
      </c>
      <c r="LVJ393" s="21">
        <f t="shared" si="136"/>
        <v>0</v>
      </c>
      <c r="LVK393" s="21">
        <f t="shared" si="136"/>
        <v>0</v>
      </c>
      <c r="LVL393" s="21">
        <f t="shared" si="136"/>
        <v>0</v>
      </c>
      <c r="LVM393" s="21">
        <f t="shared" si="136"/>
        <v>0</v>
      </c>
      <c r="LVN393" s="21">
        <f t="shared" si="136"/>
        <v>0</v>
      </c>
      <c r="LVO393" s="21">
        <f t="shared" si="136"/>
        <v>0</v>
      </c>
      <c r="LVP393" s="21">
        <f t="shared" si="136"/>
        <v>0</v>
      </c>
      <c r="LVQ393" s="21">
        <f t="shared" si="136"/>
        <v>0</v>
      </c>
      <c r="LVR393" s="21">
        <f t="shared" si="136"/>
        <v>0</v>
      </c>
      <c r="LVS393" s="21">
        <f t="shared" si="136"/>
        <v>0</v>
      </c>
      <c r="LVT393" s="21">
        <f t="shared" si="136"/>
        <v>0</v>
      </c>
      <c r="LVU393" s="21">
        <f t="shared" si="136"/>
        <v>0</v>
      </c>
      <c r="LVV393" s="21">
        <f t="shared" si="136"/>
        <v>0</v>
      </c>
      <c r="LVW393" s="21">
        <f t="shared" si="136"/>
        <v>0</v>
      </c>
      <c r="LVX393" s="21">
        <f t="shared" si="136"/>
        <v>0</v>
      </c>
      <c r="LVY393" s="21">
        <f t="shared" ref="LVY393:LYJ393" si="137">SUM(LVY388:LVY392)</f>
        <v>0</v>
      </c>
      <c r="LVZ393" s="21">
        <f t="shared" si="137"/>
        <v>0</v>
      </c>
      <c r="LWA393" s="21">
        <f t="shared" si="137"/>
        <v>0</v>
      </c>
      <c r="LWB393" s="21">
        <f t="shared" si="137"/>
        <v>0</v>
      </c>
      <c r="LWC393" s="21">
        <f t="shared" si="137"/>
        <v>0</v>
      </c>
      <c r="LWD393" s="21">
        <f t="shared" si="137"/>
        <v>0</v>
      </c>
      <c r="LWE393" s="21">
        <f t="shared" si="137"/>
        <v>0</v>
      </c>
      <c r="LWF393" s="21">
        <f t="shared" si="137"/>
        <v>0</v>
      </c>
      <c r="LWG393" s="21">
        <f t="shared" si="137"/>
        <v>0</v>
      </c>
      <c r="LWH393" s="21">
        <f t="shared" si="137"/>
        <v>0</v>
      </c>
      <c r="LWI393" s="21">
        <f t="shared" si="137"/>
        <v>0</v>
      </c>
      <c r="LWJ393" s="21">
        <f t="shared" si="137"/>
        <v>0</v>
      </c>
      <c r="LWK393" s="21">
        <f t="shared" si="137"/>
        <v>0</v>
      </c>
      <c r="LWL393" s="21">
        <f t="shared" si="137"/>
        <v>0</v>
      </c>
      <c r="LWM393" s="21">
        <f t="shared" si="137"/>
        <v>0</v>
      </c>
      <c r="LWN393" s="21">
        <f t="shared" si="137"/>
        <v>0</v>
      </c>
      <c r="LWO393" s="21">
        <f t="shared" si="137"/>
        <v>0</v>
      </c>
      <c r="LWP393" s="21">
        <f t="shared" si="137"/>
        <v>0</v>
      </c>
      <c r="LWQ393" s="21">
        <f t="shared" si="137"/>
        <v>0</v>
      </c>
      <c r="LWR393" s="21">
        <f t="shared" si="137"/>
        <v>0</v>
      </c>
      <c r="LWS393" s="21">
        <f t="shared" si="137"/>
        <v>0</v>
      </c>
      <c r="LWT393" s="21">
        <f t="shared" si="137"/>
        <v>0</v>
      </c>
      <c r="LWU393" s="21">
        <f t="shared" si="137"/>
        <v>0</v>
      </c>
      <c r="LWV393" s="21">
        <f t="shared" si="137"/>
        <v>0</v>
      </c>
      <c r="LWW393" s="21">
        <f t="shared" si="137"/>
        <v>0</v>
      </c>
      <c r="LWX393" s="21">
        <f t="shared" si="137"/>
        <v>0</v>
      </c>
      <c r="LWY393" s="21">
        <f t="shared" si="137"/>
        <v>0</v>
      </c>
      <c r="LWZ393" s="21">
        <f t="shared" si="137"/>
        <v>0</v>
      </c>
      <c r="LXA393" s="21">
        <f t="shared" si="137"/>
        <v>0</v>
      </c>
      <c r="LXB393" s="21">
        <f t="shared" si="137"/>
        <v>0</v>
      </c>
      <c r="LXC393" s="21">
        <f t="shared" si="137"/>
        <v>0</v>
      </c>
      <c r="LXD393" s="21">
        <f t="shared" si="137"/>
        <v>0</v>
      </c>
      <c r="LXE393" s="21">
        <f t="shared" si="137"/>
        <v>0</v>
      </c>
      <c r="LXF393" s="21">
        <f t="shared" si="137"/>
        <v>0</v>
      </c>
      <c r="LXG393" s="21">
        <f t="shared" si="137"/>
        <v>0</v>
      </c>
      <c r="LXH393" s="21">
        <f t="shared" si="137"/>
        <v>0</v>
      </c>
      <c r="LXI393" s="21">
        <f t="shared" si="137"/>
        <v>0</v>
      </c>
      <c r="LXJ393" s="21">
        <f t="shared" si="137"/>
        <v>0</v>
      </c>
      <c r="LXK393" s="21">
        <f t="shared" si="137"/>
        <v>0</v>
      </c>
      <c r="LXL393" s="21">
        <f t="shared" si="137"/>
        <v>0</v>
      </c>
      <c r="LXM393" s="21">
        <f t="shared" si="137"/>
        <v>0</v>
      </c>
      <c r="LXN393" s="21">
        <f t="shared" si="137"/>
        <v>0</v>
      </c>
      <c r="LXO393" s="21">
        <f t="shared" si="137"/>
        <v>0</v>
      </c>
      <c r="LXP393" s="21">
        <f t="shared" si="137"/>
        <v>0</v>
      </c>
      <c r="LXQ393" s="21">
        <f t="shared" si="137"/>
        <v>0</v>
      </c>
      <c r="LXR393" s="21">
        <f t="shared" si="137"/>
        <v>0</v>
      </c>
      <c r="LXS393" s="21">
        <f t="shared" si="137"/>
        <v>0</v>
      </c>
      <c r="LXT393" s="21">
        <f t="shared" si="137"/>
        <v>0</v>
      </c>
      <c r="LXU393" s="21">
        <f t="shared" si="137"/>
        <v>0</v>
      </c>
      <c r="LXV393" s="21">
        <f t="shared" si="137"/>
        <v>0</v>
      </c>
      <c r="LXW393" s="21">
        <f t="shared" si="137"/>
        <v>0</v>
      </c>
      <c r="LXX393" s="21">
        <f t="shared" si="137"/>
        <v>0</v>
      </c>
      <c r="LXY393" s="21">
        <f t="shared" si="137"/>
        <v>0</v>
      </c>
      <c r="LXZ393" s="21">
        <f t="shared" si="137"/>
        <v>0</v>
      </c>
      <c r="LYA393" s="21">
        <f t="shared" si="137"/>
        <v>0</v>
      </c>
      <c r="LYB393" s="21">
        <f t="shared" si="137"/>
        <v>0</v>
      </c>
      <c r="LYC393" s="21">
        <f t="shared" si="137"/>
        <v>0</v>
      </c>
      <c r="LYD393" s="21">
        <f t="shared" si="137"/>
        <v>0</v>
      </c>
      <c r="LYE393" s="21">
        <f t="shared" si="137"/>
        <v>0</v>
      </c>
      <c r="LYF393" s="21">
        <f t="shared" si="137"/>
        <v>0</v>
      </c>
      <c r="LYG393" s="21">
        <f t="shared" si="137"/>
        <v>0</v>
      </c>
      <c r="LYH393" s="21">
        <f t="shared" si="137"/>
        <v>0</v>
      </c>
      <c r="LYI393" s="21">
        <f t="shared" si="137"/>
        <v>0</v>
      </c>
      <c r="LYJ393" s="21">
        <f t="shared" si="137"/>
        <v>0</v>
      </c>
      <c r="LYK393" s="21">
        <f t="shared" ref="LYK393:MAV393" si="138">SUM(LYK388:LYK392)</f>
        <v>0</v>
      </c>
      <c r="LYL393" s="21">
        <f t="shared" si="138"/>
        <v>0</v>
      </c>
      <c r="LYM393" s="21">
        <f t="shared" si="138"/>
        <v>0</v>
      </c>
      <c r="LYN393" s="21">
        <f t="shared" si="138"/>
        <v>0</v>
      </c>
      <c r="LYO393" s="21">
        <f t="shared" si="138"/>
        <v>0</v>
      </c>
      <c r="LYP393" s="21">
        <f t="shared" si="138"/>
        <v>0</v>
      </c>
      <c r="LYQ393" s="21">
        <f t="shared" si="138"/>
        <v>0</v>
      </c>
      <c r="LYR393" s="21">
        <f t="shared" si="138"/>
        <v>0</v>
      </c>
      <c r="LYS393" s="21">
        <f t="shared" si="138"/>
        <v>0</v>
      </c>
      <c r="LYT393" s="21">
        <f t="shared" si="138"/>
        <v>0</v>
      </c>
      <c r="LYU393" s="21">
        <f t="shared" si="138"/>
        <v>0</v>
      </c>
      <c r="LYV393" s="21">
        <f t="shared" si="138"/>
        <v>0</v>
      </c>
      <c r="LYW393" s="21">
        <f t="shared" si="138"/>
        <v>0</v>
      </c>
      <c r="LYX393" s="21">
        <f t="shared" si="138"/>
        <v>0</v>
      </c>
      <c r="LYY393" s="21">
        <f t="shared" si="138"/>
        <v>0</v>
      </c>
      <c r="LYZ393" s="21">
        <f t="shared" si="138"/>
        <v>0</v>
      </c>
      <c r="LZA393" s="21">
        <f t="shared" si="138"/>
        <v>0</v>
      </c>
      <c r="LZB393" s="21">
        <f t="shared" si="138"/>
        <v>0</v>
      </c>
      <c r="LZC393" s="21">
        <f t="shared" si="138"/>
        <v>0</v>
      </c>
      <c r="LZD393" s="21">
        <f t="shared" si="138"/>
        <v>0</v>
      </c>
      <c r="LZE393" s="21">
        <f t="shared" si="138"/>
        <v>0</v>
      </c>
      <c r="LZF393" s="21">
        <f t="shared" si="138"/>
        <v>0</v>
      </c>
      <c r="LZG393" s="21">
        <f t="shared" si="138"/>
        <v>0</v>
      </c>
      <c r="LZH393" s="21">
        <f t="shared" si="138"/>
        <v>0</v>
      </c>
      <c r="LZI393" s="21">
        <f t="shared" si="138"/>
        <v>0</v>
      </c>
      <c r="LZJ393" s="21">
        <f t="shared" si="138"/>
        <v>0</v>
      </c>
      <c r="LZK393" s="21">
        <f t="shared" si="138"/>
        <v>0</v>
      </c>
      <c r="LZL393" s="21">
        <f t="shared" si="138"/>
        <v>0</v>
      </c>
      <c r="LZM393" s="21">
        <f t="shared" si="138"/>
        <v>0</v>
      </c>
      <c r="LZN393" s="21">
        <f t="shared" si="138"/>
        <v>0</v>
      </c>
      <c r="LZO393" s="21">
        <f t="shared" si="138"/>
        <v>0</v>
      </c>
      <c r="LZP393" s="21">
        <f t="shared" si="138"/>
        <v>0</v>
      </c>
      <c r="LZQ393" s="21">
        <f t="shared" si="138"/>
        <v>0</v>
      </c>
      <c r="LZR393" s="21">
        <f t="shared" si="138"/>
        <v>0</v>
      </c>
      <c r="LZS393" s="21">
        <f t="shared" si="138"/>
        <v>0</v>
      </c>
      <c r="LZT393" s="21">
        <f t="shared" si="138"/>
        <v>0</v>
      </c>
      <c r="LZU393" s="21">
        <f t="shared" si="138"/>
        <v>0</v>
      </c>
      <c r="LZV393" s="21">
        <f t="shared" si="138"/>
        <v>0</v>
      </c>
      <c r="LZW393" s="21">
        <f t="shared" si="138"/>
        <v>0</v>
      </c>
      <c r="LZX393" s="21">
        <f t="shared" si="138"/>
        <v>0</v>
      </c>
      <c r="LZY393" s="21">
        <f t="shared" si="138"/>
        <v>0</v>
      </c>
      <c r="LZZ393" s="21">
        <f t="shared" si="138"/>
        <v>0</v>
      </c>
      <c r="MAA393" s="21">
        <f t="shared" si="138"/>
        <v>0</v>
      </c>
      <c r="MAB393" s="21">
        <f t="shared" si="138"/>
        <v>0</v>
      </c>
      <c r="MAC393" s="21">
        <f t="shared" si="138"/>
        <v>0</v>
      </c>
      <c r="MAD393" s="21">
        <f t="shared" si="138"/>
        <v>0</v>
      </c>
      <c r="MAE393" s="21">
        <f t="shared" si="138"/>
        <v>0</v>
      </c>
      <c r="MAF393" s="21">
        <f t="shared" si="138"/>
        <v>0</v>
      </c>
      <c r="MAG393" s="21">
        <f t="shared" si="138"/>
        <v>0</v>
      </c>
      <c r="MAH393" s="21">
        <f t="shared" si="138"/>
        <v>0</v>
      </c>
      <c r="MAI393" s="21">
        <f t="shared" si="138"/>
        <v>0</v>
      </c>
      <c r="MAJ393" s="21">
        <f t="shared" si="138"/>
        <v>0</v>
      </c>
      <c r="MAK393" s="21">
        <f t="shared" si="138"/>
        <v>0</v>
      </c>
      <c r="MAL393" s="21">
        <f t="shared" si="138"/>
        <v>0</v>
      </c>
      <c r="MAM393" s="21">
        <f t="shared" si="138"/>
        <v>0</v>
      </c>
      <c r="MAN393" s="21">
        <f t="shared" si="138"/>
        <v>0</v>
      </c>
      <c r="MAO393" s="21">
        <f t="shared" si="138"/>
        <v>0</v>
      </c>
      <c r="MAP393" s="21">
        <f t="shared" si="138"/>
        <v>0</v>
      </c>
      <c r="MAQ393" s="21">
        <f t="shared" si="138"/>
        <v>0</v>
      </c>
      <c r="MAR393" s="21">
        <f t="shared" si="138"/>
        <v>0</v>
      </c>
      <c r="MAS393" s="21">
        <f t="shared" si="138"/>
        <v>0</v>
      </c>
      <c r="MAT393" s="21">
        <f t="shared" si="138"/>
        <v>0</v>
      </c>
      <c r="MAU393" s="21">
        <f t="shared" si="138"/>
        <v>0</v>
      </c>
      <c r="MAV393" s="21">
        <f t="shared" si="138"/>
        <v>0</v>
      </c>
      <c r="MAW393" s="21">
        <f t="shared" ref="MAW393:MDH393" si="139">SUM(MAW388:MAW392)</f>
        <v>0</v>
      </c>
      <c r="MAX393" s="21">
        <f t="shared" si="139"/>
        <v>0</v>
      </c>
      <c r="MAY393" s="21">
        <f t="shared" si="139"/>
        <v>0</v>
      </c>
      <c r="MAZ393" s="21">
        <f t="shared" si="139"/>
        <v>0</v>
      </c>
      <c r="MBA393" s="21">
        <f t="shared" si="139"/>
        <v>0</v>
      </c>
      <c r="MBB393" s="21">
        <f t="shared" si="139"/>
        <v>0</v>
      </c>
      <c r="MBC393" s="21">
        <f t="shared" si="139"/>
        <v>0</v>
      </c>
      <c r="MBD393" s="21">
        <f t="shared" si="139"/>
        <v>0</v>
      </c>
      <c r="MBE393" s="21">
        <f t="shared" si="139"/>
        <v>0</v>
      </c>
      <c r="MBF393" s="21">
        <f t="shared" si="139"/>
        <v>0</v>
      </c>
      <c r="MBG393" s="21">
        <f t="shared" si="139"/>
        <v>0</v>
      </c>
      <c r="MBH393" s="21">
        <f t="shared" si="139"/>
        <v>0</v>
      </c>
      <c r="MBI393" s="21">
        <f t="shared" si="139"/>
        <v>0</v>
      </c>
      <c r="MBJ393" s="21">
        <f t="shared" si="139"/>
        <v>0</v>
      </c>
      <c r="MBK393" s="21">
        <f t="shared" si="139"/>
        <v>0</v>
      </c>
      <c r="MBL393" s="21">
        <f t="shared" si="139"/>
        <v>0</v>
      </c>
      <c r="MBM393" s="21">
        <f t="shared" si="139"/>
        <v>0</v>
      </c>
      <c r="MBN393" s="21">
        <f t="shared" si="139"/>
        <v>0</v>
      </c>
      <c r="MBO393" s="21">
        <f t="shared" si="139"/>
        <v>0</v>
      </c>
      <c r="MBP393" s="21">
        <f t="shared" si="139"/>
        <v>0</v>
      </c>
      <c r="MBQ393" s="21">
        <f t="shared" si="139"/>
        <v>0</v>
      </c>
      <c r="MBR393" s="21">
        <f t="shared" si="139"/>
        <v>0</v>
      </c>
      <c r="MBS393" s="21">
        <f t="shared" si="139"/>
        <v>0</v>
      </c>
      <c r="MBT393" s="21">
        <f t="shared" si="139"/>
        <v>0</v>
      </c>
      <c r="MBU393" s="21">
        <f t="shared" si="139"/>
        <v>0</v>
      </c>
      <c r="MBV393" s="21">
        <f t="shared" si="139"/>
        <v>0</v>
      </c>
      <c r="MBW393" s="21">
        <f t="shared" si="139"/>
        <v>0</v>
      </c>
      <c r="MBX393" s="21">
        <f t="shared" si="139"/>
        <v>0</v>
      </c>
      <c r="MBY393" s="21">
        <f t="shared" si="139"/>
        <v>0</v>
      </c>
      <c r="MBZ393" s="21">
        <f t="shared" si="139"/>
        <v>0</v>
      </c>
      <c r="MCA393" s="21">
        <f t="shared" si="139"/>
        <v>0</v>
      </c>
      <c r="MCB393" s="21">
        <f t="shared" si="139"/>
        <v>0</v>
      </c>
      <c r="MCC393" s="21">
        <f t="shared" si="139"/>
        <v>0</v>
      </c>
      <c r="MCD393" s="21">
        <f t="shared" si="139"/>
        <v>0</v>
      </c>
      <c r="MCE393" s="21">
        <f t="shared" si="139"/>
        <v>0</v>
      </c>
      <c r="MCF393" s="21">
        <f t="shared" si="139"/>
        <v>0</v>
      </c>
      <c r="MCG393" s="21">
        <f t="shared" si="139"/>
        <v>0</v>
      </c>
      <c r="MCH393" s="21">
        <f t="shared" si="139"/>
        <v>0</v>
      </c>
      <c r="MCI393" s="21">
        <f t="shared" si="139"/>
        <v>0</v>
      </c>
      <c r="MCJ393" s="21">
        <f t="shared" si="139"/>
        <v>0</v>
      </c>
      <c r="MCK393" s="21">
        <f t="shared" si="139"/>
        <v>0</v>
      </c>
      <c r="MCL393" s="21">
        <f t="shared" si="139"/>
        <v>0</v>
      </c>
      <c r="MCM393" s="21">
        <f t="shared" si="139"/>
        <v>0</v>
      </c>
      <c r="MCN393" s="21">
        <f t="shared" si="139"/>
        <v>0</v>
      </c>
      <c r="MCO393" s="21">
        <f t="shared" si="139"/>
        <v>0</v>
      </c>
      <c r="MCP393" s="21">
        <f t="shared" si="139"/>
        <v>0</v>
      </c>
      <c r="MCQ393" s="21">
        <f t="shared" si="139"/>
        <v>0</v>
      </c>
      <c r="MCR393" s="21">
        <f t="shared" si="139"/>
        <v>0</v>
      </c>
      <c r="MCS393" s="21">
        <f t="shared" si="139"/>
        <v>0</v>
      </c>
      <c r="MCT393" s="21">
        <f t="shared" si="139"/>
        <v>0</v>
      </c>
      <c r="MCU393" s="21">
        <f t="shared" si="139"/>
        <v>0</v>
      </c>
      <c r="MCV393" s="21">
        <f t="shared" si="139"/>
        <v>0</v>
      </c>
      <c r="MCW393" s="21">
        <f t="shared" si="139"/>
        <v>0</v>
      </c>
      <c r="MCX393" s="21">
        <f t="shared" si="139"/>
        <v>0</v>
      </c>
      <c r="MCY393" s="21">
        <f t="shared" si="139"/>
        <v>0</v>
      </c>
      <c r="MCZ393" s="21">
        <f t="shared" si="139"/>
        <v>0</v>
      </c>
      <c r="MDA393" s="21">
        <f t="shared" si="139"/>
        <v>0</v>
      </c>
      <c r="MDB393" s="21">
        <f t="shared" si="139"/>
        <v>0</v>
      </c>
      <c r="MDC393" s="21">
        <f t="shared" si="139"/>
        <v>0</v>
      </c>
      <c r="MDD393" s="21">
        <f t="shared" si="139"/>
        <v>0</v>
      </c>
      <c r="MDE393" s="21">
        <f t="shared" si="139"/>
        <v>0</v>
      </c>
      <c r="MDF393" s="21">
        <f t="shared" si="139"/>
        <v>0</v>
      </c>
      <c r="MDG393" s="21">
        <f t="shared" si="139"/>
        <v>0</v>
      </c>
      <c r="MDH393" s="21">
        <f t="shared" si="139"/>
        <v>0</v>
      </c>
      <c r="MDI393" s="21">
        <f t="shared" ref="MDI393:MFT393" si="140">SUM(MDI388:MDI392)</f>
        <v>0</v>
      </c>
      <c r="MDJ393" s="21">
        <f t="shared" si="140"/>
        <v>0</v>
      </c>
      <c r="MDK393" s="21">
        <f t="shared" si="140"/>
        <v>0</v>
      </c>
      <c r="MDL393" s="21">
        <f t="shared" si="140"/>
        <v>0</v>
      </c>
      <c r="MDM393" s="21">
        <f t="shared" si="140"/>
        <v>0</v>
      </c>
      <c r="MDN393" s="21">
        <f t="shared" si="140"/>
        <v>0</v>
      </c>
      <c r="MDO393" s="21">
        <f t="shared" si="140"/>
        <v>0</v>
      </c>
      <c r="MDP393" s="21">
        <f t="shared" si="140"/>
        <v>0</v>
      </c>
      <c r="MDQ393" s="21">
        <f t="shared" si="140"/>
        <v>0</v>
      </c>
      <c r="MDR393" s="21">
        <f t="shared" si="140"/>
        <v>0</v>
      </c>
      <c r="MDS393" s="21">
        <f t="shared" si="140"/>
        <v>0</v>
      </c>
      <c r="MDT393" s="21">
        <f t="shared" si="140"/>
        <v>0</v>
      </c>
      <c r="MDU393" s="21">
        <f t="shared" si="140"/>
        <v>0</v>
      </c>
      <c r="MDV393" s="21">
        <f t="shared" si="140"/>
        <v>0</v>
      </c>
      <c r="MDW393" s="21">
        <f t="shared" si="140"/>
        <v>0</v>
      </c>
      <c r="MDX393" s="21">
        <f t="shared" si="140"/>
        <v>0</v>
      </c>
      <c r="MDY393" s="21">
        <f t="shared" si="140"/>
        <v>0</v>
      </c>
      <c r="MDZ393" s="21">
        <f t="shared" si="140"/>
        <v>0</v>
      </c>
      <c r="MEA393" s="21">
        <f t="shared" si="140"/>
        <v>0</v>
      </c>
      <c r="MEB393" s="21">
        <f t="shared" si="140"/>
        <v>0</v>
      </c>
      <c r="MEC393" s="21">
        <f t="shared" si="140"/>
        <v>0</v>
      </c>
      <c r="MED393" s="21">
        <f t="shared" si="140"/>
        <v>0</v>
      </c>
      <c r="MEE393" s="21">
        <f t="shared" si="140"/>
        <v>0</v>
      </c>
      <c r="MEF393" s="21">
        <f t="shared" si="140"/>
        <v>0</v>
      </c>
      <c r="MEG393" s="21">
        <f t="shared" si="140"/>
        <v>0</v>
      </c>
      <c r="MEH393" s="21">
        <f t="shared" si="140"/>
        <v>0</v>
      </c>
      <c r="MEI393" s="21">
        <f t="shared" si="140"/>
        <v>0</v>
      </c>
      <c r="MEJ393" s="21">
        <f t="shared" si="140"/>
        <v>0</v>
      </c>
      <c r="MEK393" s="21">
        <f t="shared" si="140"/>
        <v>0</v>
      </c>
      <c r="MEL393" s="21">
        <f t="shared" si="140"/>
        <v>0</v>
      </c>
      <c r="MEM393" s="21">
        <f t="shared" si="140"/>
        <v>0</v>
      </c>
      <c r="MEN393" s="21">
        <f t="shared" si="140"/>
        <v>0</v>
      </c>
      <c r="MEO393" s="21">
        <f t="shared" si="140"/>
        <v>0</v>
      </c>
      <c r="MEP393" s="21">
        <f t="shared" si="140"/>
        <v>0</v>
      </c>
      <c r="MEQ393" s="21">
        <f t="shared" si="140"/>
        <v>0</v>
      </c>
      <c r="MER393" s="21">
        <f t="shared" si="140"/>
        <v>0</v>
      </c>
      <c r="MES393" s="21">
        <f t="shared" si="140"/>
        <v>0</v>
      </c>
      <c r="MET393" s="21">
        <f t="shared" si="140"/>
        <v>0</v>
      </c>
      <c r="MEU393" s="21">
        <f t="shared" si="140"/>
        <v>0</v>
      </c>
      <c r="MEV393" s="21">
        <f t="shared" si="140"/>
        <v>0</v>
      </c>
      <c r="MEW393" s="21">
        <f t="shared" si="140"/>
        <v>0</v>
      </c>
      <c r="MEX393" s="21">
        <f t="shared" si="140"/>
        <v>0</v>
      </c>
      <c r="MEY393" s="21">
        <f t="shared" si="140"/>
        <v>0</v>
      </c>
      <c r="MEZ393" s="21">
        <f t="shared" si="140"/>
        <v>0</v>
      </c>
      <c r="MFA393" s="21">
        <f t="shared" si="140"/>
        <v>0</v>
      </c>
      <c r="MFB393" s="21">
        <f t="shared" si="140"/>
        <v>0</v>
      </c>
      <c r="MFC393" s="21">
        <f t="shared" si="140"/>
        <v>0</v>
      </c>
      <c r="MFD393" s="21">
        <f t="shared" si="140"/>
        <v>0</v>
      </c>
      <c r="MFE393" s="21">
        <f t="shared" si="140"/>
        <v>0</v>
      </c>
      <c r="MFF393" s="21">
        <f t="shared" si="140"/>
        <v>0</v>
      </c>
      <c r="MFG393" s="21">
        <f t="shared" si="140"/>
        <v>0</v>
      </c>
      <c r="MFH393" s="21">
        <f t="shared" si="140"/>
        <v>0</v>
      </c>
      <c r="MFI393" s="21">
        <f t="shared" si="140"/>
        <v>0</v>
      </c>
      <c r="MFJ393" s="21">
        <f t="shared" si="140"/>
        <v>0</v>
      </c>
      <c r="MFK393" s="21">
        <f t="shared" si="140"/>
        <v>0</v>
      </c>
      <c r="MFL393" s="21">
        <f t="shared" si="140"/>
        <v>0</v>
      </c>
      <c r="MFM393" s="21">
        <f t="shared" si="140"/>
        <v>0</v>
      </c>
      <c r="MFN393" s="21">
        <f t="shared" si="140"/>
        <v>0</v>
      </c>
      <c r="MFO393" s="21">
        <f t="shared" si="140"/>
        <v>0</v>
      </c>
      <c r="MFP393" s="21">
        <f t="shared" si="140"/>
        <v>0</v>
      </c>
      <c r="MFQ393" s="21">
        <f t="shared" si="140"/>
        <v>0</v>
      </c>
      <c r="MFR393" s="21">
        <f t="shared" si="140"/>
        <v>0</v>
      </c>
      <c r="MFS393" s="21">
        <f t="shared" si="140"/>
        <v>0</v>
      </c>
      <c r="MFT393" s="21">
        <f t="shared" si="140"/>
        <v>0</v>
      </c>
      <c r="MFU393" s="21">
        <f t="shared" ref="MFU393:MIF393" si="141">SUM(MFU388:MFU392)</f>
        <v>0</v>
      </c>
      <c r="MFV393" s="21">
        <f t="shared" si="141"/>
        <v>0</v>
      </c>
      <c r="MFW393" s="21">
        <f t="shared" si="141"/>
        <v>0</v>
      </c>
      <c r="MFX393" s="21">
        <f t="shared" si="141"/>
        <v>0</v>
      </c>
      <c r="MFY393" s="21">
        <f t="shared" si="141"/>
        <v>0</v>
      </c>
      <c r="MFZ393" s="21">
        <f t="shared" si="141"/>
        <v>0</v>
      </c>
      <c r="MGA393" s="21">
        <f t="shared" si="141"/>
        <v>0</v>
      </c>
      <c r="MGB393" s="21">
        <f t="shared" si="141"/>
        <v>0</v>
      </c>
      <c r="MGC393" s="21">
        <f t="shared" si="141"/>
        <v>0</v>
      </c>
      <c r="MGD393" s="21">
        <f t="shared" si="141"/>
        <v>0</v>
      </c>
      <c r="MGE393" s="21">
        <f t="shared" si="141"/>
        <v>0</v>
      </c>
      <c r="MGF393" s="21">
        <f t="shared" si="141"/>
        <v>0</v>
      </c>
      <c r="MGG393" s="21">
        <f t="shared" si="141"/>
        <v>0</v>
      </c>
      <c r="MGH393" s="21">
        <f t="shared" si="141"/>
        <v>0</v>
      </c>
      <c r="MGI393" s="21">
        <f t="shared" si="141"/>
        <v>0</v>
      </c>
      <c r="MGJ393" s="21">
        <f t="shared" si="141"/>
        <v>0</v>
      </c>
      <c r="MGK393" s="21">
        <f t="shared" si="141"/>
        <v>0</v>
      </c>
      <c r="MGL393" s="21">
        <f t="shared" si="141"/>
        <v>0</v>
      </c>
      <c r="MGM393" s="21">
        <f t="shared" si="141"/>
        <v>0</v>
      </c>
      <c r="MGN393" s="21">
        <f t="shared" si="141"/>
        <v>0</v>
      </c>
      <c r="MGO393" s="21">
        <f t="shared" si="141"/>
        <v>0</v>
      </c>
      <c r="MGP393" s="21">
        <f t="shared" si="141"/>
        <v>0</v>
      </c>
      <c r="MGQ393" s="21">
        <f t="shared" si="141"/>
        <v>0</v>
      </c>
      <c r="MGR393" s="21">
        <f t="shared" si="141"/>
        <v>0</v>
      </c>
      <c r="MGS393" s="21">
        <f t="shared" si="141"/>
        <v>0</v>
      </c>
      <c r="MGT393" s="21">
        <f t="shared" si="141"/>
        <v>0</v>
      </c>
      <c r="MGU393" s="21">
        <f t="shared" si="141"/>
        <v>0</v>
      </c>
      <c r="MGV393" s="21">
        <f t="shared" si="141"/>
        <v>0</v>
      </c>
      <c r="MGW393" s="21">
        <f t="shared" si="141"/>
        <v>0</v>
      </c>
      <c r="MGX393" s="21">
        <f t="shared" si="141"/>
        <v>0</v>
      </c>
      <c r="MGY393" s="21">
        <f t="shared" si="141"/>
        <v>0</v>
      </c>
      <c r="MGZ393" s="21">
        <f t="shared" si="141"/>
        <v>0</v>
      </c>
      <c r="MHA393" s="21">
        <f t="shared" si="141"/>
        <v>0</v>
      </c>
      <c r="MHB393" s="21">
        <f t="shared" si="141"/>
        <v>0</v>
      </c>
      <c r="MHC393" s="21">
        <f t="shared" si="141"/>
        <v>0</v>
      </c>
      <c r="MHD393" s="21">
        <f t="shared" si="141"/>
        <v>0</v>
      </c>
      <c r="MHE393" s="21">
        <f t="shared" si="141"/>
        <v>0</v>
      </c>
      <c r="MHF393" s="21">
        <f t="shared" si="141"/>
        <v>0</v>
      </c>
      <c r="MHG393" s="21">
        <f t="shared" si="141"/>
        <v>0</v>
      </c>
      <c r="MHH393" s="21">
        <f t="shared" si="141"/>
        <v>0</v>
      </c>
      <c r="MHI393" s="21">
        <f t="shared" si="141"/>
        <v>0</v>
      </c>
      <c r="MHJ393" s="21">
        <f t="shared" si="141"/>
        <v>0</v>
      </c>
      <c r="MHK393" s="21">
        <f t="shared" si="141"/>
        <v>0</v>
      </c>
      <c r="MHL393" s="21">
        <f t="shared" si="141"/>
        <v>0</v>
      </c>
      <c r="MHM393" s="21">
        <f t="shared" si="141"/>
        <v>0</v>
      </c>
      <c r="MHN393" s="21">
        <f t="shared" si="141"/>
        <v>0</v>
      </c>
      <c r="MHO393" s="21">
        <f t="shared" si="141"/>
        <v>0</v>
      </c>
      <c r="MHP393" s="21">
        <f t="shared" si="141"/>
        <v>0</v>
      </c>
      <c r="MHQ393" s="21">
        <f t="shared" si="141"/>
        <v>0</v>
      </c>
      <c r="MHR393" s="21">
        <f t="shared" si="141"/>
        <v>0</v>
      </c>
      <c r="MHS393" s="21">
        <f t="shared" si="141"/>
        <v>0</v>
      </c>
      <c r="MHT393" s="21">
        <f t="shared" si="141"/>
        <v>0</v>
      </c>
      <c r="MHU393" s="21">
        <f t="shared" si="141"/>
        <v>0</v>
      </c>
      <c r="MHV393" s="21">
        <f t="shared" si="141"/>
        <v>0</v>
      </c>
      <c r="MHW393" s="21">
        <f t="shared" si="141"/>
        <v>0</v>
      </c>
      <c r="MHX393" s="21">
        <f t="shared" si="141"/>
        <v>0</v>
      </c>
      <c r="MHY393" s="21">
        <f t="shared" si="141"/>
        <v>0</v>
      </c>
      <c r="MHZ393" s="21">
        <f t="shared" si="141"/>
        <v>0</v>
      </c>
      <c r="MIA393" s="21">
        <f t="shared" si="141"/>
        <v>0</v>
      </c>
      <c r="MIB393" s="21">
        <f t="shared" si="141"/>
        <v>0</v>
      </c>
      <c r="MIC393" s="21">
        <f t="shared" si="141"/>
        <v>0</v>
      </c>
      <c r="MID393" s="21">
        <f t="shared" si="141"/>
        <v>0</v>
      </c>
      <c r="MIE393" s="21">
        <f t="shared" si="141"/>
        <v>0</v>
      </c>
      <c r="MIF393" s="21">
        <f t="shared" si="141"/>
        <v>0</v>
      </c>
      <c r="MIG393" s="21">
        <f t="shared" ref="MIG393:MKR393" si="142">SUM(MIG388:MIG392)</f>
        <v>0</v>
      </c>
      <c r="MIH393" s="21">
        <f t="shared" si="142"/>
        <v>0</v>
      </c>
      <c r="MII393" s="21">
        <f t="shared" si="142"/>
        <v>0</v>
      </c>
      <c r="MIJ393" s="21">
        <f t="shared" si="142"/>
        <v>0</v>
      </c>
      <c r="MIK393" s="21">
        <f t="shared" si="142"/>
        <v>0</v>
      </c>
      <c r="MIL393" s="21">
        <f t="shared" si="142"/>
        <v>0</v>
      </c>
      <c r="MIM393" s="21">
        <f t="shared" si="142"/>
        <v>0</v>
      </c>
      <c r="MIN393" s="21">
        <f t="shared" si="142"/>
        <v>0</v>
      </c>
      <c r="MIO393" s="21">
        <f t="shared" si="142"/>
        <v>0</v>
      </c>
      <c r="MIP393" s="21">
        <f t="shared" si="142"/>
        <v>0</v>
      </c>
      <c r="MIQ393" s="21">
        <f t="shared" si="142"/>
        <v>0</v>
      </c>
      <c r="MIR393" s="21">
        <f t="shared" si="142"/>
        <v>0</v>
      </c>
      <c r="MIS393" s="21">
        <f t="shared" si="142"/>
        <v>0</v>
      </c>
      <c r="MIT393" s="21">
        <f t="shared" si="142"/>
        <v>0</v>
      </c>
      <c r="MIU393" s="21">
        <f t="shared" si="142"/>
        <v>0</v>
      </c>
      <c r="MIV393" s="21">
        <f t="shared" si="142"/>
        <v>0</v>
      </c>
      <c r="MIW393" s="21">
        <f t="shared" si="142"/>
        <v>0</v>
      </c>
      <c r="MIX393" s="21">
        <f t="shared" si="142"/>
        <v>0</v>
      </c>
      <c r="MIY393" s="21">
        <f t="shared" si="142"/>
        <v>0</v>
      </c>
      <c r="MIZ393" s="21">
        <f t="shared" si="142"/>
        <v>0</v>
      </c>
      <c r="MJA393" s="21">
        <f t="shared" si="142"/>
        <v>0</v>
      </c>
      <c r="MJB393" s="21">
        <f t="shared" si="142"/>
        <v>0</v>
      </c>
      <c r="MJC393" s="21">
        <f t="shared" si="142"/>
        <v>0</v>
      </c>
      <c r="MJD393" s="21">
        <f t="shared" si="142"/>
        <v>0</v>
      </c>
      <c r="MJE393" s="21">
        <f t="shared" si="142"/>
        <v>0</v>
      </c>
      <c r="MJF393" s="21">
        <f t="shared" si="142"/>
        <v>0</v>
      </c>
      <c r="MJG393" s="21">
        <f t="shared" si="142"/>
        <v>0</v>
      </c>
      <c r="MJH393" s="21">
        <f t="shared" si="142"/>
        <v>0</v>
      </c>
      <c r="MJI393" s="21">
        <f t="shared" si="142"/>
        <v>0</v>
      </c>
      <c r="MJJ393" s="21">
        <f t="shared" si="142"/>
        <v>0</v>
      </c>
      <c r="MJK393" s="21">
        <f t="shared" si="142"/>
        <v>0</v>
      </c>
      <c r="MJL393" s="21">
        <f t="shared" si="142"/>
        <v>0</v>
      </c>
      <c r="MJM393" s="21">
        <f t="shared" si="142"/>
        <v>0</v>
      </c>
      <c r="MJN393" s="21">
        <f t="shared" si="142"/>
        <v>0</v>
      </c>
      <c r="MJO393" s="21">
        <f t="shared" si="142"/>
        <v>0</v>
      </c>
      <c r="MJP393" s="21">
        <f t="shared" si="142"/>
        <v>0</v>
      </c>
      <c r="MJQ393" s="21">
        <f t="shared" si="142"/>
        <v>0</v>
      </c>
      <c r="MJR393" s="21">
        <f t="shared" si="142"/>
        <v>0</v>
      </c>
      <c r="MJS393" s="21">
        <f t="shared" si="142"/>
        <v>0</v>
      </c>
      <c r="MJT393" s="21">
        <f t="shared" si="142"/>
        <v>0</v>
      </c>
      <c r="MJU393" s="21">
        <f t="shared" si="142"/>
        <v>0</v>
      </c>
      <c r="MJV393" s="21">
        <f t="shared" si="142"/>
        <v>0</v>
      </c>
      <c r="MJW393" s="21">
        <f t="shared" si="142"/>
        <v>0</v>
      </c>
      <c r="MJX393" s="21">
        <f t="shared" si="142"/>
        <v>0</v>
      </c>
      <c r="MJY393" s="21">
        <f t="shared" si="142"/>
        <v>0</v>
      </c>
      <c r="MJZ393" s="21">
        <f t="shared" si="142"/>
        <v>0</v>
      </c>
      <c r="MKA393" s="21">
        <f t="shared" si="142"/>
        <v>0</v>
      </c>
      <c r="MKB393" s="21">
        <f t="shared" si="142"/>
        <v>0</v>
      </c>
      <c r="MKC393" s="21">
        <f t="shared" si="142"/>
        <v>0</v>
      </c>
      <c r="MKD393" s="21">
        <f t="shared" si="142"/>
        <v>0</v>
      </c>
      <c r="MKE393" s="21">
        <f t="shared" si="142"/>
        <v>0</v>
      </c>
      <c r="MKF393" s="21">
        <f t="shared" si="142"/>
        <v>0</v>
      </c>
      <c r="MKG393" s="21">
        <f t="shared" si="142"/>
        <v>0</v>
      </c>
      <c r="MKH393" s="21">
        <f t="shared" si="142"/>
        <v>0</v>
      </c>
      <c r="MKI393" s="21">
        <f t="shared" si="142"/>
        <v>0</v>
      </c>
      <c r="MKJ393" s="21">
        <f t="shared" si="142"/>
        <v>0</v>
      </c>
      <c r="MKK393" s="21">
        <f t="shared" si="142"/>
        <v>0</v>
      </c>
      <c r="MKL393" s="21">
        <f t="shared" si="142"/>
        <v>0</v>
      </c>
      <c r="MKM393" s="21">
        <f t="shared" si="142"/>
        <v>0</v>
      </c>
      <c r="MKN393" s="21">
        <f t="shared" si="142"/>
        <v>0</v>
      </c>
      <c r="MKO393" s="21">
        <f t="shared" si="142"/>
        <v>0</v>
      </c>
      <c r="MKP393" s="21">
        <f t="shared" si="142"/>
        <v>0</v>
      </c>
      <c r="MKQ393" s="21">
        <f t="shared" si="142"/>
        <v>0</v>
      </c>
      <c r="MKR393" s="21">
        <f t="shared" si="142"/>
        <v>0</v>
      </c>
      <c r="MKS393" s="21">
        <f t="shared" ref="MKS393:MND393" si="143">SUM(MKS388:MKS392)</f>
        <v>0</v>
      </c>
      <c r="MKT393" s="21">
        <f t="shared" si="143"/>
        <v>0</v>
      </c>
      <c r="MKU393" s="21">
        <f t="shared" si="143"/>
        <v>0</v>
      </c>
      <c r="MKV393" s="21">
        <f t="shared" si="143"/>
        <v>0</v>
      </c>
      <c r="MKW393" s="21">
        <f t="shared" si="143"/>
        <v>0</v>
      </c>
      <c r="MKX393" s="21">
        <f t="shared" si="143"/>
        <v>0</v>
      </c>
      <c r="MKY393" s="21">
        <f t="shared" si="143"/>
        <v>0</v>
      </c>
      <c r="MKZ393" s="21">
        <f t="shared" si="143"/>
        <v>0</v>
      </c>
      <c r="MLA393" s="21">
        <f t="shared" si="143"/>
        <v>0</v>
      </c>
      <c r="MLB393" s="21">
        <f t="shared" si="143"/>
        <v>0</v>
      </c>
      <c r="MLC393" s="21">
        <f t="shared" si="143"/>
        <v>0</v>
      </c>
      <c r="MLD393" s="21">
        <f t="shared" si="143"/>
        <v>0</v>
      </c>
      <c r="MLE393" s="21">
        <f t="shared" si="143"/>
        <v>0</v>
      </c>
      <c r="MLF393" s="21">
        <f t="shared" si="143"/>
        <v>0</v>
      </c>
      <c r="MLG393" s="21">
        <f t="shared" si="143"/>
        <v>0</v>
      </c>
      <c r="MLH393" s="21">
        <f t="shared" si="143"/>
        <v>0</v>
      </c>
      <c r="MLI393" s="21">
        <f t="shared" si="143"/>
        <v>0</v>
      </c>
      <c r="MLJ393" s="21">
        <f t="shared" si="143"/>
        <v>0</v>
      </c>
      <c r="MLK393" s="21">
        <f t="shared" si="143"/>
        <v>0</v>
      </c>
      <c r="MLL393" s="21">
        <f t="shared" si="143"/>
        <v>0</v>
      </c>
      <c r="MLM393" s="21">
        <f t="shared" si="143"/>
        <v>0</v>
      </c>
      <c r="MLN393" s="21">
        <f t="shared" si="143"/>
        <v>0</v>
      </c>
      <c r="MLO393" s="21">
        <f t="shared" si="143"/>
        <v>0</v>
      </c>
      <c r="MLP393" s="21">
        <f t="shared" si="143"/>
        <v>0</v>
      </c>
      <c r="MLQ393" s="21">
        <f t="shared" si="143"/>
        <v>0</v>
      </c>
      <c r="MLR393" s="21">
        <f t="shared" si="143"/>
        <v>0</v>
      </c>
      <c r="MLS393" s="21">
        <f t="shared" si="143"/>
        <v>0</v>
      </c>
      <c r="MLT393" s="21">
        <f t="shared" si="143"/>
        <v>0</v>
      </c>
      <c r="MLU393" s="21">
        <f t="shared" si="143"/>
        <v>0</v>
      </c>
      <c r="MLV393" s="21">
        <f t="shared" si="143"/>
        <v>0</v>
      </c>
      <c r="MLW393" s="21">
        <f t="shared" si="143"/>
        <v>0</v>
      </c>
      <c r="MLX393" s="21">
        <f t="shared" si="143"/>
        <v>0</v>
      </c>
      <c r="MLY393" s="21">
        <f t="shared" si="143"/>
        <v>0</v>
      </c>
      <c r="MLZ393" s="21">
        <f t="shared" si="143"/>
        <v>0</v>
      </c>
      <c r="MMA393" s="21">
        <f t="shared" si="143"/>
        <v>0</v>
      </c>
      <c r="MMB393" s="21">
        <f t="shared" si="143"/>
        <v>0</v>
      </c>
      <c r="MMC393" s="21">
        <f t="shared" si="143"/>
        <v>0</v>
      </c>
      <c r="MMD393" s="21">
        <f t="shared" si="143"/>
        <v>0</v>
      </c>
      <c r="MME393" s="21">
        <f t="shared" si="143"/>
        <v>0</v>
      </c>
      <c r="MMF393" s="21">
        <f t="shared" si="143"/>
        <v>0</v>
      </c>
      <c r="MMG393" s="21">
        <f t="shared" si="143"/>
        <v>0</v>
      </c>
      <c r="MMH393" s="21">
        <f t="shared" si="143"/>
        <v>0</v>
      </c>
      <c r="MMI393" s="21">
        <f t="shared" si="143"/>
        <v>0</v>
      </c>
      <c r="MMJ393" s="21">
        <f t="shared" si="143"/>
        <v>0</v>
      </c>
      <c r="MMK393" s="21">
        <f t="shared" si="143"/>
        <v>0</v>
      </c>
      <c r="MML393" s="21">
        <f t="shared" si="143"/>
        <v>0</v>
      </c>
      <c r="MMM393" s="21">
        <f t="shared" si="143"/>
        <v>0</v>
      </c>
      <c r="MMN393" s="21">
        <f t="shared" si="143"/>
        <v>0</v>
      </c>
      <c r="MMO393" s="21">
        <f t="shared" si="143"/>
        <v>0</v>
      </c>
      <c r="MMP393" s="21">
        <f t="shared" si="143"/>
        <v>0</v>
      </c>
      <c r="MMQ393" s="21">
        <f t="shared" si="143"/>
        <v>0</v>
      </c>
      <c r="MMR393" s="21">
        <f t="shared" si="143"/>
        <v>0</v>
      </c>
      <c r="MMS393" s="21">
        <f t="shared" si="143"/>
        <v>0</v>
      </c>
      <c r="MMT393" s="21">
        <f t="shared" si="143"/>
        <v>0</v>
      </c>
      <c r="MMU393" s="21">
        <f t="shared" si="143"/>
        <v>0</v>
      </c>
      <c r="MMV393" s="21">
        <f t="shared" si="143"/>
        <v>0</v>
      </c>
      <c r="MMW393" s="21">
        <f t="shared" si="143"/>
        <v>0</v>
      </c>
      <c r="MMX393" s="21">
        <f t="shared" si="143"/>
        <v>0</v>
      </c>
      <c r="MMY393" s="21">
        <f t="shared" si="143"/>
        <v>0</v>
      </c>
      <c r="MMZ393" s="21">
        <f t="shared" si="143"/>
        <v>0</v>
      </c>
      <c r="MNA393" s="21">
        <f t="shared" si="143"/>
        <v>0</v>
      </c>
      <c r="MNB393" s="21">
        <f t="shared" si="143"/>
        <v>0</v>
      </c>
      <c r="MNC393" s="21">
        <f t="shared" si="143"/>
        <v>0</v>
      </c>
      <c r="MND393" s="21">
        <f t="shared" si="143"/>
        <v>0</v>
      </c>
      <c r="MNE393" s="21">
        <f t="shared" ref="MNE393:MPP393" si="144">SUM(MNE388:MNE392)</f>
        <v>0</v>
      </c>
      <c r="MNF393" s="21">
        <f t="shared" si="144"/>
        <v>0</v>
      </c>
      <c r="MNG393" s="21">
        <f t="shared" si="144"/>
        <v>0</v>
      </c>
      <c r="MNH393" s="21">
        <f t="shared" si="144"/>
        <v>0</v>
      </c>
      <c r="MNI393" s="21">
        <f t="shared" si="144"/>
        <v>0</v>
      </c>
      <c r="MNJ393" s="21">
        <f t="shared" si="144"/>
        <v>0</v>
      </c>
      <c r="MNK393" s="21">
        <f t="shared" si="144"/>
        <v>0</v>
      </c>
      <c r="MNL393" s="21">
        <f t="shared" si="144"/>
        <v>0</v>
      </c>
      <c r="MNM393" s="21">
        <f t="shared" si="144"/>
        <v>0</v>
      </c>
      <c r="MNN393" s="21">
        <f t="shared" si="144"/>
        <v>0</v>
      </c>
      <c r="MNO393" s="21">
        <f t="shared" si="144"/>
        <v>0</v>
      </c>
      <c r="MNP393" s="21">
        <f t="shared" si="144"/>
        <v>0</v>
      </c>
      <c r="MNQ393" s="21">
        <f t="shared" si="144"/>
        <v>0</v>
      </c>
      <c r="MNR393" s="21">
        <f t="shared" si="144"/>
        <v>0</v>
      </c>
      <c r="MNS393" s="21">
        <f t="shared" si="144"/>
        <v>0</v>
      </c>
      <c r="MNT393" s="21">
        <f t="shared" si="144"/>
        <v>0</v>
      </c>
      <c r="MNU393" s="21">
        <f t="shared" si="144"/>
        <v>0</v>
      </c>
      <c r="MNV393" s="21">
        <f t="shared" si="144"/>
        <v>0</v>
      </c>
      <c r="MNW393" s="21">
        <f t="shared" si="144"/>
        <v>0</v>
      </c>
      <c r="MNX393" s="21">
        <f t="shared" si="144"/>
        <v>0</v>
      </c>
      <c r="MNY393" s="21">
        <f t="shared" si="144"/>
        <v>0</v>
      </c>
      <c r="MNZ393" s="21">
        <f t="shared" si="144"/>
        <v>0</v>
      </c>
      <c r="MOA393" s="21">
        <f t="shared" si="144"/>
        <v>0</v>
      </c>
      <c r="MOB393" s="21">
        <f t="shared" si="144"/>
        <v>0</v>
      </c>
      <c r="MOC393" s="21">
        <f t="shared" si="144"/>
        <v>0</v>
      </c>
      <c r="MOD393" s="21">
        <f t="shared" si="144"/>
        <v>0</v>
      </c>
      <c r="MOE393" s="21">
        <f t="shared" si="144"/>
        <v>0</v>
      </c>
      <c r="MOF393" s="21">
        <f t="shared" si="144"/>
        <v>0</v>
      </c>
      <c r="MOG393" s="21">
        <f t="shared" si="144"/>
        <v>0</v>
      </c>
      <c r="MOH393" s="21">
        <f t="shared" si="144"/>
        <v>0</v>
      </c>
      <c r="MOI393" s="21">
        <f t="shared" si="144"/>
        <v>0</v>
      </c>
      <c r="MOJ393" s="21">
        <f t="shared" si="144"/>
        <v>0</v>
      </c>
      <c r="MOK393" s="21">
        <f t="shared" si="144"/>
        <v>0</v>
      </c>
      <c r="MOL393" s="21">
        <f t="shared" si="144"/>
        <v>0</v>
      </c>
      <c r="MOM393" s="21">
        <f t="shared" si="144"/>
        <v>0</v>
      </c>
      <c r="MON393" s="21">
        <f t="shared" si="144"/>
        <v>0</v>
      </c>
      <c r="MOO393" s="21">
        <f t="shared" si="144"/>
        <v>0</v>
      </c>
      <c r="MOP393" s="21">
        <f t="shared" si="144"/>
        <v>0</v>
      </c>
      <c r="MOQ393" s="21">
        <f t="shared" si="144"/>
        <v>0</v>
      </c>
      <c r="MOR393" s="21">
        <f t="shared" si="144"/>
        <v>0</v>
      </c>
      <c r="MOS393" s="21">
        <f t="shared" si="144"/>
        <v>0</v>
      </c>
      <c r="MOT393" s="21">
        <f t="shared" si="144"/>
        <v>0</v>
      </c>
      <c r="MOU393" s="21">
        <f t="shared" si="144"/>
        <v>0</v>
      </c>
      <c r="MOV393" s="21">
        <f t="shared" si="144"/>
        <v>0</v>
      </c>
      <c r="MOW393" s="21">
        <f t="shared" si="144"/>
        <v>0</v>
      </c>
      <c r="MOX393" s="21">
        <f t="shared" si="144"/>
        <v>0</v>
      </c>
      <c r="MOY393" s="21">
        <f t="shared" si="144"/>
        <v>0</v>
      </c>
      <c r="MOZ393" s="21">
        <f t="shared" si="144"/>
        <v>0</v>
      </c>
      <c r="MPA393" s="21">
        <f t="shared" si="144"/>
        <v>0</v>
      </c>
      <c r="MPB393" s="21">
        <f t="shared" si="144"/>
        <v>0</v>
      </c>
      <c r="MPC393" s="21">
        <f t="shared" si="144"/>
        <v>0</v>
      </c>
      <c r="MPD393" s="21">
        <f t="shared" si="144"/>
        <v>0</v>
      </c>
      <c r="MPE393" s="21">
        <f t="shared" si="144"/>
        <v>0</v>
      </c>
      <c r="MPF393" s="21">
        <f t="shared" si="144"/>
        <v>0</v>
      </c>
      <c r="MPG393" s="21">
        <f t="shared" si="144"/>
        <v>0</v>
      </c>
      <c r="MPH393" s="21">
        <f t="shared" si="144"/>
        <v>0</v>
      </c>
      <c r="MPI393" s="21">
        <f t="shared" si="144"/>
        <v>0</v>
      </c>
      <c r="MPJ393" s="21">
        <f t="shared" si="144"/>
        <v>0</v>
      </c>
      <c r="MPK393" s="21">
        <f t="shared" si="144"/>
        <v>0</v>
      </c>
      <c r="MPL393" s="21">
        <f t="shared" si="144"/>
        <v>0</v>
      </c>
      <c r="MPM393" s="21">
        <f t="shared" si="144"/>
        <v>0</v>
      </c>
      <c r="MPN393" s="21">
        <f t="shared" si="144"/>
        <v>0</v>
      </c>
      <c r="MPO393" s="21">
        <f t="shared" si="144"/>
        <v>0</v>
      </c>
      <c r="MPP393" s="21">
        <f t="shared" si="144"/>
        <v>0</v>
      </c>
      <c r="MPQ393" s="21">
        <f t="shared" ref="MPQ393:MSB393" si="145">SUM(MPQ388:MPQ392)</f>
        <v>0</v>
      </c>
      <c r="MPR393" s="21">
        <f t="shared" si="145"/>
        <v>0</v>
      </c>
      <c r="MPS393" s="21">
        <f t="shared" si="145"/>
        <v>0</v>
      </c>
      <c r="MPT393" s="21">
        <f t="shared" si="145"/>
        <v>0</v>
      </c>
      <c r="MPU393" s="21">
        <f t="shared" si="145"/>
        <v>0</v>
      </c>
      <c r="MPV393" s="21">
        <f t="shared" si="145"/>
        <v>0</v>
      </c>
      <c r="MPW393" s="21">
        <f t="shared" si="145"/>
        <v>0</v>
      </c>
      <c r="MPX393" s="21">
        <f t="shared" si="145"/>
        <v>0</v>
      </c>
      <c r="MPY393" s="21">
        <f t="shared" si="145"/>
        <v>0</v>
      </c>
      <c r="MPZ393" s="21">
        <f t="shared" si="145"/>
        <v>0</v>
      </c>
      <c r="MQA393" s="21">
        <f t="shared" si="145"/>
        <v>0</v>
      </c>
      <c r="MQB393" s="21">
        <f t="shared" si="145"/>
        <v>0</v>
      </c>
      <c r="MQC393" s="21">
        <f t="shared" si="145"/>
        <v>0</v>
      </c>
      <c r="MQD393" s="21">
        <f t="shared" si="145"/>
        <v>0</v>
      </c>
      <c r="MQE393" s="21">
        <f t="shared" si="145"/>
        <v>0</v>
      </c>
      <c r="MQF393" s="21">
        <f t="shared" si="145"/>
        <v>0</v>
      </c>
      <c r="MQG393" s="21">
        <f t="shared" si="145"/>
        <v>0</v>
      </c>
      <c r="MQH393" s="21">
        <f t="shared" si="145"/>
        <v>0</v>
      </c>
      <c r="MQI393" s="21">
        <f t="shared" si="145"/>
        <v>0</v>
      </c>
      <c r="MQJ393" s="21">
        <f t="shared" si="145"/>
        <v>0</v>
      </c>
      <c r="MQK393" s="21">
        <f t="shared" si="145"/>
        <v>0</v>
      </c>
      <c r="MQL393" s="21">
        <f t="shared" si="145"/>
        <v>0</v>
      </c>
      <c r="MQM393" s="21">
        <f t="shared" si="145"/>
        <v>0</v>
      </c>
      <c r="MQN393" s="21">
        <f t="shared" si="145"/>
        <v>0</v>
      </c>
      <c r="MQO393" s="21">
        <f t="shared" si="145"/>
        <v>0</v>
      </c>
      <c r="MQP393" s="21">
        <f t="shared" si="145"/>
        <v>0</v>
      </c>
      <c r="MQQ393" s="21">
        <f t="shared" si="145"/>
        <v>0</v>
      </c>
      <c r="MQR393" s="21">
        <f t="shared" si="145"/>
        <v>0</v>
      </c>
      <c r="MQS393" s="21">
        <f t="shared" si="145"/>
        <v>0</v>
      </c>
      <c r="MQT393" s="21">
        <f t="shared" si="145"/>
        <v>0</v>
      </c>
      <c r="MQU393" s="21">
        <f t="shared" si="145"/>
        <v>0</v>
      </c>
      <c r="MQV393" s="21">
        <f t="shared" si="145"/>
        <v>0</v>
      </c>
      <c r="MQW393" s="21">
        <f t="shared" si="145"/>
        <v>0</v>
      </c>
      <c r="MQX393" s="21">
        <f t="shared" si="145"/>
        <v>0</v>
      </c>
      <c r="MQY393" s="21">
        <f t="shared" si="145"/>
        <v>0</v>
      </c>
      <c r="MQZ393" s="21">
        <f t="shared" si="145"/>
        <v>0</v>
      </c>
      <c r="MRA393" s="21">
        <f t="shared" si="145"/>
        <v>0</v>
      </c>
      <c r="MRB393" s="21">
        <f t="shared" si="145"/>
        <v>0</v>
      </c>
      <c r="MRC393" s="21">
        <f t="shared" si="145"/>
        <v>0</v>
      </c>
      <c r="MRD393" s="21">
        <f t="shared" si="145"/>
        <v>0</v>
      </c>
      <c r="MRE393" s="21">
        <f t="shared" si="145"/>
        <v>0</v>
      </c>
      <c r="MRF393" s="21">
        <f t="shared" si="145"/>
        <v>0</v>
      </c>
      <c r="MRG393" s="21">
        <f t="shared" si="145"/>
        <v>0</v>
      </c>
      <c r="MRH393" s="21">
        <f t="shared" si="145"/>
        <v>0</v>
      </c>
      <c r="MRI393" s="21">
        <f t="shared" si="145"/>
        <v>0</v>
      </c>
      <c r="MRJ393" s="21">
        <f t="shared" si="145"/>
        <v>0</v>
      </c>
      <c r="MRK393" s="21">
        <f t="shared" si="145"/>
        <v>0</v>
      </c>
      <c r="MRL393" s="21">
        <f t="shared" si="145"/>
        <v>0</v>
      </c>
      <c r="MRM393" s="21">
        <f t="shared" si="145"/>
        <v>0</v>
      </c>
      <c r="MRN393" s="21">
        <f t="shared" si="145"/>
        <v>0</v>
      </c>
      <c r="MRO393" s="21">
        <f t="shared" si="145"/>
        <v>0</v>
      </c>
      <c r="MRP393" s="21">
        <f t="shared" si="145"/>
        <v>0</v>
      </c>
      <c r="MRQ393" s="21">
        <f t="shared" si="145"/>
        <v>0</v>
      </c>
      <c r="MRR393" s="21">
        <f t="shared" si="145"/>
        <v>0</v>
      </c>
      <c r="MRS393" s="21">
        <f t="shared" si="145"/>
        <v>0</v>
      </c>
      <c r="MRT393" s="21">
        <f t="shared" si="145"/>
        <v>0</v>
      </c>
      <c r="MRU393" s="21">
        <f t="shared" si="145"/>
        <v>0</v>
      </c>
      <c r="MRV393" s="21">
        <f t="shared" si="145"/>
        <v>0</v>
      </c>
      <c r="MRW393" s="21">
        <f t="shared" si="145"/>
        <v>0</v>
      </c>
      <c r="MRX393" s="21">
        <f t="shared" si="145"/>
        <v>0</v>
      </c>
      <c r="MRY393" s="21">
        <f t="shared" si="145"/>
        <v>0</v>
      </c>
      <c r="MRZ393" s="21">
        <f t="shared" si="145"/>
        <v>0</v>
      </c>
      <c r="MSA393" s="21">
        <f t="shared" si="145"/>
        <v>0</v>
      </c>
      <c r="MSB393" s="21">
        <f t="shared" si="145"/>
        <v>0</v>
      </c>
      <c r="MSC393" s="21">
        <f t="shared" ref="MSC393:MUN393" si="146">SUM(MSC388:MSC392)</f>
        <v>0</v>
      </c>
      <c r="MSD393" s="21">
        <f t="shared" si="146"/>
        <v>0</v>
      </c>
      <c r="MSE393" s="21">
        <f t="shared" si="146"/>
        <v>0</v>
      </c>
      <c r="MSF393" s="21">
        <f t="shared" si="146"/>
        <v>0</v>
      </c>
      <c r="MSG393" s="21">
        <f t="shared" si="146"/>
        <v>0</v>
      </c>
      <c r="MSH393" s="21">
        <f t="shared" si="146"/>
        <v>0</v>
      </c>
      <c r="MSI393" s="21">
        <f t="shared" si="146"/>
        <v>0</v>
      </c>
      <c r="MSJ393" s="21">
        <f t="shared" si="146"/>
        <v>0</v>
      </c>
      <c r="MSK393" s="21">
        <f t="shared" si="146"/>
        <v>0</v>
      </c>
      <c r="MSL393" s="21">
        <f t="shared" si="146"/>
        <v>0</v>
      </c>
      <c r="MSM393" s="21">
        <f t="shared" si="146"/>
        <v>0</v>
      </c>
      <c r="MSN393" s="21">
        <f t="shared" si="146"/>
        <v>0</v>
      </c>
      <c r="MSO393" s="21">
        <f t="shared" si="146"/>
        <v>0</v>
      </c>
      <c r="MSP393" s="21">
        <f t="shared" si="146"/>
        <v>0</v>
      </c>
      <c r="MSQ393" s="21">
        <f t="shared" si="146"/>
        <v>0</v>
      </c>
      <c r="MSR393" s="21">
        <f t="shared" si="146"/>
        <v>0</v>
      </c>
      <c r="MSS393" s="21">
        <f t="shared" si="146"/>
        <v>0</v>
      </c>
      <c r="MST393" s="21">
        <f t="shared" si="146"/>
        <v>0</v>
      </c>
      <c r="MSU393" s="21">
        <f t="shared" si="146"/>
        <v>0</v>
      </c>
      <c r="MSV393" s="21">
        <f t="shared" si="146"/>
        <v>0</v>
      </c>
      <c r="MSW393" s="21">
        <f t="shared" si="146"/>
        <v>0</v>
      </c>
      <c r="MSX393" s="21">
        <f t="shared" si="146"/>
        <v>0</v>
      </c>
      <c r="MSY393" s="21">
        <f t="shared" si="146"/>
        <v>0</v>
      </c>
      <c r="MSZ393" s="21">
        <f t="shared" si="146"/>
        <v>0</v>
      </c>
      <c r="MTA393" s="21">
        <f t="shared" si="146"/>
        <v>0</v>
      </c>
      <c r="MTB393" s="21">
        <f t="shared" si="146"/>
        <v>0</v>
      </c>
      <c r="MTC393" s="21">
        <f t="shared" si="146"/>
        <v>0</v>
      </c>
      <c r="MTD393" s="21">
        <f t="shared" si="146"/>
        <v>0</v>
      </c>
      <c r="MTE393" s="21">
        <f t="shared" si="146"/>
        <v>0</v>
      </c>
      <c r="MTF393" s="21">
        <f t="shared" si="146"/>
        <v>0</v>
      </c>
      <c r="MTG393" s="21">
        <f t="shared" si="146"/>
        <v>0</v>
      </c>
      <c r="MTH393" s="21">
        <f t="shared" si="146"/>
        <v>0</v>
      </c>
      <c r="MTI393" s="21">
        <f t="shared" si="146"/>
        <v>0</v>
      </c>
      <c r="MTJ393" s="21">
        <f t="shared" si="146"/>
        <v>0</v>
      </c>
      <c r="MTK393" s="21">
        <f t="shared" si="146"/>
        <v>0</v>
      </c>
      <c r="MTL393" s="21">
        <f t="shared" si="146"/>
        <v>0</v>
      </c>
      <c r="MTM393" s="21">
        <f t="shared" si="146"/>
        <v>0</v>
      </c>
      <c r="MTN393" s="21">
        <f t="shared" si="146"/>
        <v>0</v>
      </c>
      <c r="MTO393" s="21">
        <f t="shared" si="146"/>
        <v>0</v>
      </c>
      <c r="MTP393" s="21">
        <f t="shared" si="146"/>
        <v>0</v>
      </c>
      <c r="MTQ393" s="21">
        <f t="shared" si="146"/>
        <v>0</v>
      </c>
      <c r="MTR393" s="21">
        <f t="shared" si="146"/>
        <v>0</v>
      </c>
      <c r="MTS393" s="21">
        <f t="shared" si="146"/>
        <v>0</v>
      </c>
      <c r="MTT393" s="21">
        <f t="shared" si="146"/>
        <v>0</v>
      </c>
      <c r="MTU393" s="21">
        <f t="shared" si="146"/>
        <v>0</v>
      </c>
      <c r="MTV393" s="21">
        <f t="shared" si="146"/>
        <v>0</v>
      </c>
      <c r="MTW393" s="21">
        <f t="shared" si="146"/>
        <v>0</v>
      </c>
      <c r="MTX393" s="21">
        <f t="shared" si="146"/>
        <v>0</v>
      </c>
      <c r="MTY393" s="21">
        <f t="shared" si="146"/>
        <v>0</v>
      </c>
      <c r="MTZ393" s="21">
        <f t="shared" si="146"/>
        <v>0</v>
      </c>
      <c r="MUA393" s="21">
        <f t="shared" si="146"/>
        <v>0</v>
      </c>
      <c r="MUB393" s="21">
        <f t="shared" si="146"/>
        <v>0</v>
      </c>
      <c r="MUC393" s="21">
        <f t="shared" si="146"/>
        <v>0</v>
      </c>
      <c r="MUD393" s="21">
        <f t="shared" si="146"/>
        <v>0</v>
      </c>
      <c r="MUE393" s="21">
        <f t="shared" si="146"/>
        <v>0</v>
      </c>
      <c r="MUF393" s="21">
        <f t="shared" si="146"/>
        <v>0</v>
      </c>
      <c r="MUG393" s="21">
        <f t="shared" si="146"/>
        <v>0</v>
      </c>
      <c r="MUH393" s="21">
        <f t="shared" si="146"/>
        <v>0</v>
      </c>
      <c r="MUI393" s="21">
        <f t="shared" si="146"/>
        <v>0</v>
      </c>
      <c r="MUJ393" s="21">
        <f t="shared" si="146"/>
        <v>0</v>
      </c>
      <c r="MUK393" s="21">
        <f t="shared" si="146"/>
        <v>0</v>
      </c>
      <c r="MUL393" s="21">
        <f t="shared" si="146"/>
        <v>0</v>
      </c>
      <c r="MUM393" s="21">
        <f t="shared" si="146"/>
        <v>0</v>
      </c>
      <c r="MUN393" s="21">
        <f t="shared" si="146"/>
        <v>0</v>
      </c>
      <c r="MUO393" s="21">
        <f t="shared" ref="MUO393:MWZ393" si="147">SUM(MUO388:MUO392)</f>
        <v>0</v>
      </c>
      <c r="MUP393" s="21">
        <f t="shared" si="147"/>
        <v>0</v>
      </c>
      <c r="MUQ393" s="21">
        <f t="shared" si="147"/>
        <v>0</v>
      </c>
      <c r="MUR393" s="21">
        <f t="shared" si="147"/>
        <v>0</v>
      </c>
      <c r="MUS393" s="21">
        <f t="shared" si="147"/>
        <v>0</v>
      </c>
      <c r="MUT393" s="21">
        <f t="shared" si="147"/>
        <v>0</v>
      </c>
      <c r="MUU393" s="21">
        <f t="shared" si="147"/>
        <v>0</v>
      </c>
      <c r="MUV393" s="21">
        <f t="shared" si="147"/>
        <v>0</v>
      </c>
      <c r="MUW393" s="21">
        <f t="shared" si="147"/>
        <v>0</v>
      </c>
      <c r="MUX393" s="21">
        <f t="shared" si="147"/>
        <v>0</v>
      </c>
      <c r="MUY393" s="21">
        <f t="shared" si="147"/>
        <v>0</v>
      </c>
      <c r="MUZ393" s="21">
        <f t="shared" si="147"/>
        <v>0</v>
      </c>
      <c r="MVA393" s="21">
        <f t="shared" si="147"/>
        <v>0</v>
      </c>
      <c r="MVB393" s="21">
        <f t="shared" si="147"/>
        <v>0</v>
      </c>
      <c r="MVC393" s="21">
        <f t="shared" si="147"/>
        <v>0</v>
      </c>
      <c r="MVD393" s="21">
        <f t="shared" si="147"/>
        <v>0</v>
      </c>
      <c r="MVE393" s="21">
        <f t="shared" si="147"/>
        <v>0</v>
      </c>
      <c r="MVF393" s="21">
        <f t="shared" si="147"/>
        <v>0</v>
      </c>
      <c r="MVG393" s="21">
        <f t="shared" si="147"/>
        <v>0</v>
      </c>
      <c r="MVH393" s="21">
        <f t="shared" si="147"/>
        <v>0</v>
      </c>
      <c r="MVI393" s="21">
        <f t="shared" si="147"/>
        <v>0</v>
      </c>
      <c r="MVJ393" s="21">
        <f t="shared" si="147"/>
        <v>0</v>
      </c>
      <c r="MVK393" s="21">
        <f t="shared" si="147"/>
        <v>0</v>
      </c>
      <c r="MVL393" s="21">
        <f t="shared" si="147"/>
        <v>0</v>
      </c>
      <c r="MVM393" s="21">
        <f t="shared" si="147"/>
        <v>0</v>
      </c>
      <c r="MVN393" s="21">
        <f t="shared" si="147"/>
        <v>0</v>
      </c>
      <c r="MVO393" s="21">
        <f t="shared" si="147"/>
        <v>0</v>
      </c>
      <c r="MVP393" s="21">
        <f t="shared" si="147"/>
        <v>0</v>
      </c>
      <c r="MVQ393" s="21">
        <f t="shared" si="147"/>
        <v>0</v>
      </c>
      <c r="MVR393" s="21">
        <f t="shared" si="147"/>
        <v>0</v>
      </c>
      <c r="MVS393" s="21">
        <f t="shared" si="147"/>
        <v>0</v>
      </c>
      <c r="MVT393" s="21">
        <f t="shared" si="147"/>
        <v>0</v>
      </c>
      <c r="MVU393" s="21">
        <f t="shared" si="147"/>
        <v>0</v>
      </c>
      <c r="MVV393" s="21">
        <f t="shared" si="147"/>
        <v>0</v>
      </c>
      <c r="MVW393" s="21">
        <f t="shared" si="147"/>
        <v>0</v>
      </c>
      <c r="MVX393" s="21">
        <f t="shared" si="147"/>
        <v>0</v>
      </c>
      <c r="MVY393" s="21">
        <f t="shared" si="147"/>
        <v>0</v>
      </c>
      <c r="MVZ393" s="21">
        <f t="shared" si="147"/>
        <v>0</v>
      </c>
      <c r="MWA393" s="21">
        <f t="shared" si="147"/>
        <v>0</v>
      </c>
      <c r="MWB393" s="21">
        <f t="shared" si="147"/>
        <v>0</v>
      </c>
      <c r="MWC393" s="21">
        <f t="shared" si="147"/>
        <v>0</v>
      </c>
      <c r="MWD393" s="21">
        <f t="shared" si="147"/>
        <v>0</v>
      </c>
      <c r="MWE393" s="21">
        <f t="shared" si="147"/>
        <v>0</v>
      </c>
      <c r="MWF393" s="21">
        <f t="shared" si="147"/>
        <v>0</v>
      </c>
      <c r="MWG393" s="21">
        <f t="shared" si="147"/>
        <v>0</v>
      </c>
      <c r="MWH393" s="21">
        <f t="shared" si="147"/>
        <v>0</v>
      </c>
      <c r="MWI393" s="21">
        <f t="shared" si="147"/>
        <v>0</v>
      </c>
      <c r="MWJ393" s="21">
        <f t="shared" si="147"/>
        <v>0</v>
      </c>
      <c r="MWK393" s="21">
        <f t="shared" si="147"/>
        <v>0</v>
      </c>
      <c r="MWL393" s="21">
        <f t="shared" si="147"/>
        <v>0</v>
      </c>
      <c r="MWM393" s="21">
        <f t="shared" si="147"/>
        <v>0</v>
      </c>
      <c r="MWN393" s="21">
        <f t="shared" si="147"/>
        <v>0</v>
      </c>
      <c r="MWO393" s="21">
        <f t="shared" si="147"/>
        <v>0</v>
      </c>
      <c r="MWP393" s="21">
        <f t="shared" si="147"/>
        <v>0</v>
      </c>
      <c r="MWQ393" s="21">
        <f t="shared" si="147"/>
        <v>0</v>
      </c>
      <c r="MWR393" s="21">
        <f t="shared" si="147"/>
        <v>0</v>
      </c>
      <c r="MWS393" s="21">
        <f t="shared" si="147"/>
        <v>0</v>
      </c>
      <c r="MWT393" s="21">
        <f t="shared" si="147"/>
        <v>0</v>
      </c>
      <c r="MWU393" s="21">
        <f t="shared" si="147"/>
        <v>0</v>
      </c>
      <c r="MWV393" s="21">
        <f t="shared" si="147"/>
        <v>0</v>
      </c>
      <c r="MWW393" s="21">
        <f t="shared" si="147"/>
        <v>0</v>
      </c>
      <c r="MWX393" s="21">
        <f t="shared" si="147"/>
        <v>0</v>
      </c>
      <c r="MWY393" s="21">
        <f t="shared" si="147"/>
        <v>0</v>
      </c>
      <c r="MWZ393" s="21">
        <f t="shared" si="147"/>
        <v>0</v>
      </c>
      <c r="MXA393" s="21">
        <f t="shared" ref="MXA393:MZL393" si="148">SUM(MXA388:MXA392)</f>
        <v>0</v>
      </c>
      <c r="MXB393" s="21">
        <f t="shared" si="148"/>
        <v>0</v>
      </c>
      <c r="MXC393" s="21">
        <f t="shared" si="148"/>
        <v>0</v>
      </c>
      <c r="MXD393" s="21">
        <f t="shared" si="148"/>
        <v>0</v>
      </c>
      <c r="MXE393" s="21">
        <f t="shared" si="148"/>
        <v>0</v>
      </c>
      <c r="MXF393" s="21">
        <f t="shared" si="148"/>
        <v>0</v>
      </c>
      <c r="MXG393" s="21">
        <f t="shared" si="148"/>
        <v>0</v>
      </c>
      <c r="MXH393" s="21">
        <f t="shared" si="148"/>
        <v>0</v>
      </c>
      <c r="MXI393" s="21">
        <f t="shared" si="148"/>
        <v>0</v>
      </c>
      <c r="MXJ393" s="21">
        <f t="shared" si="148"/>
        <v>0</v>
      </c>
      <c r="MXK393" s="21">
        <f t="shared" si="148"/>
        <v>0</v>
      </c>
      <c r="MXL393" s="21">
        <f t="shared" si="148"/>
        <v>0</v>
      </c>
      <c r="MXM393" s="21">
        <f t="shared" si="148"/>
        <v>0</v>
      </c>
      <c r="MXN393" s="21">
        <f t="shared" si="148"/>
        <v>0</v>
      </c>
      <c r="MXO393" s="21">
        <f t="shared" si="148"/>
        <v>0</v>
      </c>
      <c r="MXP393" s="21">
        <f t="shared" si="148"/>
        <v>0</v>
      </c>
      <c r="MXQ393" s="21">
        <f t="shared" si="148"/>
        <v>0</v>
      </c>
      <c r="MXR393" s="21">
        <f t="shared" si="148"/>
        <v>0</v>
      </c>
      <c r="MXS393" s="21">
        <f t="shared" si="148"/>
        <v>0</v>
      </c>
      <c r="MXT393" s="21">
        <f t="shared" si="148"/>
        <v>0</v>
      </c>
      <c r="MXU393" s="21">
        <f t="shared" si="148"/>
        <v>0</v>
      </c>
      <c r="MXV393" s="21">
        <f t="shared" si="148"/>
        <v>0</v>
      </c>
      <c r="MXW393" s="21">
        <f t="shared" si="148"/>
        <v>0</v>
      </c>
      <c r="MXX393" s="21">
        <f t="shared" si="148"/>
        <v>0</v>
      </c>
      <c r="MXY393" s="21">
        <f t="shared" si="148"/>
        <v>0</v>
      </c>
      <c r="MXZ393" s="21">
        <f t="shared" si="148"/>
        <v>0</v>
      </c>
      <c r="MYA393" s="21">
        <f t="shared" si="148"/>
        <v>0</v>
      </c>
      <c r="MYB393" s="21">
        <f t="shared" si="148"/>
        <v>0</v>
      </c>
      <c r="MYC393" s="21">
        <f t="shared" si="148"/>
        <v>0</v>
      </c>
      <c r="MYD393" s="21">
        <f t="shared" si="148"/>
        <v>0</v>
      </c>
      <c r="MYE393" s="21">
        <f t="shared" si="148"/>
        <v>0</v>
      </c>
      <c r="MYF393" s="21">
        <f t="shared" si="148"/>
        <v>0</v>
      </c>
      <c r="MYG393" s="21">
        <f t="shared" si="148"/>
        <v>0</v>
      </c>
      <c r="MYH393" s="21">
        <f t="shared" si="148"/>
        <v>0</v>
      </c>
      <c r="MYI393" s="21">
        <f t="shared" si="148"/>
        <v>0</v>
      </c>
      <c r="MYJ393" s="21">
        <f t="shared" si="148"/>
        <v>0</v>
      </c>
      <c r="MYK393" s="21">
        <f t="shared" si="148"/>
        <v>0</v>
      </c>
      <c r="MYL393" s="21">
        <f t="shared" si="148"/>
        <v>0</v>
      </c>
      <c r="MYM393" s="21">
        <f t="shared" si="148"/>
        <v>0</v>
      </c>
      <c r="MYN393" s="21">
        <f t="shared" si="148"/>
        <v>0</v>
      </c>
      <c r="MYO393" s="21">
        <f t="shared" si="148"/>
        <v>0</v>
      </c>
      <c r="MYP393" s="21">
        <f t="shared" si="148"/>
        <v>0</v>
      </c>
      <c r="MYQ393" s="21">
        <f t="shared" si="148"/>
        <v>0</v>
      </c>
      <c r="MYR393" s="21">
        <f t="shared" si="148"/>
        <v>0</v>
      </c>
      <c r="MYS393" s="21">
        <f t="shared" si="148"/>
        <v>0</v>
      </c>
      <c r="MYT393" s="21">
        <f t="shared" si="148"/>
        <v>0</v>
      </c>
      <c r="MYU393" s="21">
        <f t="shared" si="148"/>
        <v>0</v>
      </c>
      <c r="MYV393" s="21">
        <f t="shared" si="148"/>
        <v>0</v>
      </c>
      <c r="MYW393" s="21">
        <f t="shared" si="148"/>
        <v>0</v>
      </c>
      <c r="MYX393" s="21">
        <f t="shared" si="148"/>
        <v>0</v>
      </c>
      <c r="MYY393" s="21">
        <f t="shared" si="148"/>
        <v>0</v>
      </c>
      <c r="MYZ393" s="21">
        <f t="shared" si="148"/>
        <v>0</v>
      </c>
      <c r="MZA393" s="21">
        <f t="shared" si="148"/>
        <v>0</v>
      </c>
      <c r="MZB393" s="21">
        <f t="shared" si="148"/>
        <v>0</v>
      </c>
      <c r="MZC393" s="21">
        <f t="shared" si="148"/>
        <v>0</v>
      </c>
      <c r="MZD393" s="21">
        <f t="shared" si="148"/>
        <v>0</v>
      </c>
      <c r="MZE393" s="21">
        <f t="shared" si="148"/>
        <v>0</v>
      </c>
      <c r="MZF393" s="21">
        <f t="shared" si="148"/>
        <v>0</v>
      </c>
      <c r="MZG393" s="21">
        <f t="shared" si="148"/>
        <v>0</v>
      </c>
      <c r="MZH393" s="21">
        <f t="shared" si="148"/>
        <v>0</v>
      </c>
      <c r="MZI393" s="21">
        <f t="shared" si="148"/>
        <v>0</v>
      </c>
      <c r="MZJ393" s="21">
        <f t="shared" si="148"/>
        <v>0</v>
      </c>
      <c r="MZK393" s="21">
        <f t="shared" si="148"/>
        <v>0</v>
      </c>
      <c r="MZL393" s="21">
        <f t="shared" si="148"/>
        <v>0</v>
      </c>
      <c r="MZM393" s="21">
        <f t="shared" ref="MZM393:NBX393" si="149">SUM(MZM388:MZM392)</f>
        <v>0</v>
      </c>
      <c r="MZN393" s="21">
        <f t="shared" si="149"/>
        <v>0</v>
      </c>
      <c r="MZO393" s="21">
        <f t="shared" si="149"/>
        <v>0</v>
      </c>
      <c r="MZP393" s="21">
        <f t="shared" si="149"/>
        <v>0</v>
      </c>
      <c r="MZQ393" s="21">
        <f t="shared" si="149"/>
        <v>0</v>
      </c>
      <c r="MZR393" s="21">
        <f t="shared" si="149"/>
        <v>0</v>
      </c>
      <c r="MZS393" s="21">
        <f t="shared" si="149"/>
        <v>0</v>
      </c>
      <c r="MZT393" s="21">
        <f t="shared" si="149"/>
        <v>0</v>
      </c>
      <c r="MZU393" s="21">
        <f t="shared" si="149"/>
        <v>0</v>
      </c>
      <c r="MZV393" s="21">
        <f t="shared" si="149"/>
        <v>0</v>
      </c>
      <c r="MZW393" s="21">
        <f t="shared" si="149"/>
        <v>0</v>
      </c>
      <c r="MZX393" s="21">
        <f t="shared" si="149"/>
        <v>0</v>
      </c>
      <c r="MZY393" s="21">
        <f t="shared" si="149"/>
        <v>0</v>
      </c>
      <c r="MZZ393" s="21">
        <f t="shared" si="149"/>
        <v>0</v>
      </c>
      <c r="NAA393" s="21">
        <f t="shared" si="149"/>
        <v>0</v>
      </c>
      <c r="NAB393" s="21">
        <f t="shared" si="149"/>
        <v>0</v>
      </c>
      <c r="NAC393" s="21">
        <f t="shared" si="149"/>
        <v>0</v>
      </c>
      <c r="NAD393" s="21">
        <f t="shared" si="149"/>
        <v>0</v>
      </c>
      <c r="NAE393" s="21">
        <f t="shared" si="149"/>
        <v>0</v>
      </c>
      <c r="NAF393" s="21">
        <f t="shared" si="149"/>
        <v>0</v>
      </c>
      <c r="NAG393" s="21">
        <f t="shared" si="149"/>
        <v>0</v>
      </c>
      <c r="NAH393" s="21">
        <f t="shared" si="149"/>
        <v>0</v>
      </c>
      <c r="NAI393" s="21">
        <f t="shared" si="149"/>
        <v>0</v>
      </c>
      <c r="NAJ393" s="21">
        <f t="shared" si="149"/>
        <v>0</v>
      </c>
      <c r="NAK393" s="21">
        <f t="shared" si="149"/>
        <v>0</v>
      </c>
      <c r="NAL393" s="21">
        <f t="shared" si="149"/>
        <v>0</v>
      </c>
      <c r="NAM393" s="21">
        <f t="shared" si="149"/>
        <v>0</v>
      </c>
      <c r="NAN393" s="21">
        <f t="shared" si="149"/>
        <v>0</v>
      </c>
      <c r="NAO393" s="21">
        <f t="shared" si="149"/>
        <v>0</v>
      </c>
      <c r="NAP393" s="21">
        <f t="shared" si="149"/>
        <v>0</v>
      </c>
      <c r="NAQ393" s="21">
        <f t="shared" si="149"/>
        <v>0</v>
      </c>
      <c r="NAR393" s="21">
        <f t="shared" si="149"/>
        <v>0</v>
      </c>
      <c r="NAS393" s="21">
        <f t="shared" si="149"/>
        <v>0</v>
      </c>
      <c r="NAT393" s="21">
        <f t="shared" si="149"/>
        <v>0</v>
      </c>
      <c r="NAU393" s="21">
        <f t="shared" si="149"/>
        <v>0</v>
      </c>
      <c r="NAV393" s="21">
        <f t="shared" si="149"/>
        <v>0</v>
      </c>
      <c r="NAW393" s="21">
        <f t="shared" si="149"/>
        <v>0</v>
      </c>
      <c r="NAX393" s="21">
        <f t="shared" si="149"/>
        <v>0</v>
      </c>
      <c r="NAY393" s="21">
        <f t="shared" si="149"/>
        <v>0</v>
      </c>
      <c r="NAZ393" s="21">
        <f t="shared" si="149"/>
        <v>0</v>
      </c>
      <c r="NBA393" s="21">
        <f t="shared" si="149"/>
        <v>0</v>
      </c>
      <c r="NBB393" s="21">
        <f t="shared" si="149"/>
        <v>0</v>
      </c>
      <c r="NBC393" s="21">
        <f t="shared" si="149"/>
        <v>0</v>
      </c>
      <c r="NBD393" s="21">
        <f t="shared" si="149"/>
        <v>0</v>
      </c>
      <c r="NBE393" s="21">
        <f t="shared" si="149"/>
        <v>0</v>
      </c>
      <c r="NBF393" s="21">
        <f t="shared" si="149"/>
        <v>0</v>
      </c>
      <c r="NBG393" s="21">
        <f t="shared" si="149"/>
        <v>0</v>
      </c>
      <c r="NBH393" s="21">
        <f t="shared" si="149"/>
        <v>0</v>
      </c>
      <c r="NBI393" s="21">
        <f t="shared" si="149"/>
        <v>0</v>
      </c>
      <c r="NBJ393" s="21">
        <f t="shared" si="149"/>
        <v>0</v>
      </c>
      <c r="NBK393" s="21">
        <f t="shared" si="149"/>
        <v>0</v>
      </c>
      <c r="NBL393" s="21">
        <f t="shared" si="149"/>
        <v>0</v>
      </c>
      <c r="NBM393" s="21">
        <f t="shared" si="149"/>
        <v>0</v>
      </c>
      <c r="NBN393" s="21">
        <f t="shared" si="149"/>
        <v>0</v>
      </c>
      <c r="NBO393" s="21">
        <f t="shared" si="149"/>
        <v>0</v>
      </c>
      <c r="NBP393" s="21">
        <f t="shared" si="149"/>
        <v>0</v>
      </c>
      <c r="NBQ393" s="21">
        <f t="shared" si="149"/>
        <v>0</v>
      </c>
      <c r="NBR393" s="21">
        <f t="shared" si="149"/>
        <v>0</v>
      </c>
      <c r="NBS393" s="21">
        <f t="shared" si="149"/>
        <v>0</v>
      </c>
      <c r="NBT393" s="21">
        <f t="shared" si="149"/>
        <v>0</v>
      </c>
      <c r="NBU393" s="21">
        <f t="shared" si="149"/>
        <v>0</v>
      </c>
      <c r="NBV393" s="21">
        <f t="shared" si="149"/>
        <v>0</v>
      </c>
      <c r="NBW393" s="21">
        <f t="shared" si="149"/>
        <v>0</v>
      </c>
      <c r="NBX393" s="21">
        <f t="shared" si="149"/>
        <v>0</v>
      </c>
      <c r="NBY393" s="21">
        <f t="shared" ref="NBY393:NEJ393" si="150">SUM(NBY388:NBY392)</f>
        <v>0</v>
      </c>
      <c r="NBZ393" s="21">
        <f t="shared" si="150"/>
        <v>0</v>
      </c>
      <c r="NCA393" s="21">
        <f t="shared" si="150"/>
        <v>0</v>
      </c>
      <c r="NCB393" s="21">
        <f t="shared" si="150"/>
        <v>0</v>
      </c>
      <c r="NCC393" s="21">
        <f t="shared" si="150"/>
        <v>0</v>
      </c>
      <c r="NCD393" s="21">
        <f t="shared" si="150"/>
        <v>0</v>
      </c>
      <c r="NCE393" s="21">
        <f t="shared" si="150"/>
        <v>0</v>
      </c>
      <c r="NCF393" s="21">
        <f t="shared" si="150"/>
        <v>0</v>
      </c>
      <c r="NCG393" s="21">
        <f t="shared" si="150"/>
        <v>0</v>
      </c>
      <c r="NCH393" s="21">
        <f t="shared" si="150"/>
        <v>0</v>
      </c>
      <c r="NCI393" s="21">
        <f t="shared" si="150"/>
        <v>0</v>
      </c>
      <c r="NCJ393" s="21">
        <f t="shared" si="150"/>
        <v>0</v>
      </c>
      <c r="NCK393" s="21">
        <f t="shared" si="150"/>
        <v>0</v>
      </c>
      <c r="NCL393" s="21">
        <f t="shared" si="150"/>
        <v>0</v>
      </c>
      <c r="NCM393" s="21">
        <f t="shared" si="150"/>
        <v>0</v>
      </c>
      <c r="NCN393" s="21">
        <f t="shared" si="150"/>
        <v>0</v>
      </c>
      <c r="NCO393" s="21">
        <f t="shared" si="150"/>
        <v>0</v>
      </c>
      <c r="NCP393" s="21">
        <f t="shared" si="150"/>
        <v>0</v>
      </c>
      <c r="NCQ393" s="21">
        <f t="shared" si="150"/>
        <v>0</v>
      </c>
      <c r="NCR393" s="21">
        <f t="shared" si="150"/>
        <v>0</v>
      </c>
      <c r="NCS393" s="21">
        <f t="shared" si="150"/>
        <v>0</v>
      </c>
      <c r="NCT393" s="21">
        <f t="shared" si="150"/>
        <v>0</v>
      </c>
      <c r="NCU393" s="21">
        <f t="shared" si="150"/>
        <v>0</v>
      </c>
      <c r="NCV393" s="21">
        <f t="shared" si="150"/>
        <v>0</v>
      </c>
      <c r="NCW393" s="21">
        <f t="shared" si="150"/>
        <v>0</v>
      </c>
      <c r="NCX393" s="21">
        <f t="shared" si="150"/>
        <v>0</v>
      </c>
      <c r="NCY393" s="21">
        <f t="shared" si="150"/>
        <v>0</v>
      </c>
      <c r="NCZ393" s="21">
        <f t="shared" si="150"/>
        <v>0</v>
      </c>
      <c r="NDA393" s="21">
        <f t="shared" si="150"/>
        <v>0</v>
      </c>
      <c r="NDB393" s="21">
        <f t="shared" si="150"/>
        <v>0</v>
      </c>
      <c r="NDC393" s="21">
        <f t="shared" si="150"/>
        <v>0</v>
      </c>
      <c r="NDD393" s="21">
        <f t="shared" si="150"/>
        <v>0</v>
      </c>
      <c r="NDE393" s="21">
        <f t="shared" si="150"/>
        <v>0</v>
      </c>
      <c r="NDF393" s="21">
        <f t="shared" si="150"/>
        <v>0</v>
      </c>
      <c r="NDG393" s="21">
        <f t="shared" si="150"/>
        <v>0</v>
      </c>
      <c r="NDH393" s="21">
        <f t="shared" si="150"/>
        <v>0</v>
      </c>
      <c r="NDI393" s="21">
        <f t="shared" si="150"/>
        <v>0</v>
      </c>
      <c r="NDJ393" s="21">
        <f t="shared" si="150"/>
        <v>0</v>
      </c>
      <c r="NDK393" s="21">
        <f t="shared" si="150"/>
        <v>0</v>
      </c>
      <c r="NDL393" s="21">
        <f t="shared" si="150"/>
        <v>0</v>
      </c>
      <c r="NDM393" s="21">
        <f t="shared" si="150"/>
        <v>0</v>
      </c>
      <c r="NDN393" s="21">
        <f t="shared" si="150"/>
        <v>0</v>
      </c>
      <c r="NDO393" s="21">
        <f t="shared" si="150"/>
        <v>0</v>
      </c>
      <c r="NDP393" s="21">
        <f t="shared" si="150"/>
        <v>0</v>
      </c>
      <c r="NDQ393" s="21">
        <f t="shared" si="150"/>
        <v>0</v>
      </c>
      <c r="NDR393" s="21">
        <f t="shared" si="150"/>
        <v>0</v>
      </c>
      <c r="NDS393" s="21">
        <f t="shared" si="150"/>
        <v>0</v>
      </c>
      <c r="NDT393" s="21">
        <f t="shared" si="150"/>
        <v>0</v>
      </c>
      <c r="NDU393" s="21">
        <f t="shared" si="150"/>
        <v>0</v>
      </c>
      <c r="NDV393" s="21">
        <f t="shared" si="150"/>
        <v>0</v>
      </c>
      <c r="NDW393" s="21">
        <f t="shared" si="150"/>
        <v>0</v>
      </c>
      <c r="NDX393" s="21">
        <f t="shared" si="150"/>
        <v>0</v>
      </c>
      <c r="NDY393" s="21">
        <f t="shared" si="150"/>
        <v>0</v>
      </c>
      <c r="NDZ393" s="21">
        <f t="shared" si="150"/>
        <v>0</v>
      </c>
      <c r="NEA393" s="21">
        <f t="shared" si="150"/>
        <v>0</v>
      </c>
      <c r="NEB393" s="21">
        <f t="shared" si="150"/>
        <v>0</v>
      </c>
      <c r="NEC393" s="21">
        <f t="shared" si="150"/>
        <v>0</v>
      </c>
      <c r="NED393" s="21">
        <f t="shared" si="150"/>
        <v>0</v>
      </c>
      <c r="NEE393" s="21">
        <f t="shared" si="150"/>
        <v>0</v>
      </c>
      <c r="NEF393" s="21">
        <f t="shared" si="150"/>
        <v>0</v>
      </c>
      <c r="NEG393" s="21">
        <f t="shared" si="150"/>
        <v>0</v>
      </c>
      <c r="NEH393" s="21">
        <f t="shared" si="150"/>
        <v>0</v>
      </c>
      <c r="NEI393" s="21">
        <f t="shared" si="150"/>
        <v>0</v>
      </c>
      <c r="NEJ393" s="21">
        <f t="shared" si="150"/>
        <v>0</v>
      </c>
      <c r="NEK393" s="21">
        <f t="shared" ref="NEK393:NGV393" si="151">SUM(NEK388:NEK392)</f>
        <v>0</v>
      </c>
      <c r="NEL393" s="21">
        <f t="shared" si="151"/>
        <v>0</v>
      </c>
      <c r="NEM393" s="21">
        <f t="shared" si="151"/>
        <v>0</v>
      </c>
      <c r="NEN393" s="21">
        <f t="shared" si="151"/>
        <v>0</v>
      </c>
      <c r="NEO393" s="21">
        <f t="shared" si="151"/>
        <v>0</v>
      </c>
      <c r="NEP393" s="21">
        <f t="shared" si="151"/>
        <v>0</v>
      </c>
      <c r="NEQ393" s="21">
        <f t="shared" si="151"/>
        <v>0</v>
      </c>
      <c r="NER393" s="21">
        <f t="shared" si="151"/>
        <v>0</v>
      </c>
      <c r="NES393" s="21">
        <f t="shared" si="151"/>
        <v>0</v>
      </c>
      <c r="NET393" s="21">
        <f t="shared" si="151"/>
        <v>0</v>
      </c>
      <c r="NEU393" s="21">
        <f t="shared" si="151"/>
        <v>0</v>
      </c>
      <c r="NEV393" s="21">
        <f t="shared" si="151"/>
        <v>0</v>
      </c>
      <c r="NEW393" s="21">
        <f t="shared" si="151"/>
        <v>0</v>
      </c>
      <c r="NEX393" s="21">
        <f t="shared" si="151"/>
        <v>0</v>
      </c>
      <c r="NEY393" s="21">
        <f t="shared" si="151"/>
        <v>0</v>
      </c>
      <c r="NEZ393" s="21">
        <f t="shared" si="151"/>
        <v>0</v>
      </c>
      <c r="NFA393" s="21">
        <f t="shared" si="151"/>
        <v>0</v>
      </c>
      <c r="NFB393" s="21">
        <f t="shared" si="151"/>
        <v>0</v>
      </c>
      <c r="NFC393" s="21">
        <f t="shared" si="151"/>
        <v>0</v>
      </c>
      <c r="NFD393" s="21">
        <f t="shared" si="151"/>
        <v>0</v>
      </c>
      <c r="NFE393" s="21">
        <f t="shared" si="151"/>
        <v>0</v>
      </c>
      <c r="NFF393" s="21">
        <f t="shared" si="151"/>
        <v>0</v>
      </c>
      <c r="NFG393" s="21">
        <f t="shared" si="151"/>
        <v>0</v>
      </c>
      <c r="NFH393" s="21">
        <f t="shared" si="151"/>
        <v>0</v>
      </c>
      <c r="NFI393" s="21">
        <f t="shared" si="151"/>
        <v>0</v>
      </c>
      <c r="NFJ393" s="21">
        <f t="shared" si="151"/>
        <v>0</v>
      </c>
      <c r="NFK393" s="21">
        <f t="shared" si="151"/>
        <v>0</v>
      </c>
      <c r="NFL393" s="21">
        <f t="shared" si="151"/>
        <v>0</v>
      </c>
      <c r="NFM393" s="21">
        <f t="shared" si="151"/>
        <v>0</v>
      </c>
      <c r="NFN393" s="21">
        <f t="shared" si="151"/>
        <v>0</v>
      </c>
      <c r="NFO393" s="21">
        <f t="shared" si="151"/>
        <v>0</v>
      </c>
      <c r="NFP393" s="21">
        <f t="shared" si="151"/>
        <v>0</v>
      </c>
      <c r="NFQ393" s="21">
        <f t="shared" si="151"/>
        <v>0</v>
      </c>
      <c r="NFR393" s="21">
        <f t="shared" si="151"/>
        <v>0</v>
      </c>
      <c r="NFS393" s="21">
        <f t="shared" si="151"/>
        <v>0</v>
      </c>
      <c r="NFT393" s="21">
        <f t="shared" si="151"/>
        <v>0</v>
      </c>
      <c r="NFU393" s="21">
        <f t="shared" si="151"/>
        <v>0</v>
      </c>
      <c r="NFV393" s="21">
        <f t="shared" si="151"/>
        <v>0</v>
      </c>
      <c r="NFW393" s="21">
        <f t="shared" si="151"/>
        <v>0</v>
      </c>
      <c r="NFX393" s="21">
        <f t="shared" si="151"/>
        <v>0</v>
      </c>
      <c r="NFY393" s="21">
        <f t="shared" si="151"/>
        <v>0</v>
      </c>
      <c r="NFZ393" s="21">
        <f t="shared" si="151"/>
        <v>0</v>
      </c>
      <c r="NGA393" s="21">
        <f t="shared" si="151"/>
        <v>0</v>
      </c>
      <c r="NGB393" s="21">
        <f t="shared" si="151"/>
        <v>0</v>
      </c>
      <c r="NGC393" s="21">
        <f t="shared" si="151"/>
        <v>0</v>
      </c>
      <c r="NGD393" s="21">
        <f t="shared" si="151"/>
        <v>0</v>
      </c>
      <c r="NGE393" s="21">
        <f t="shared" si="151"/>
        <v>0</v>
      </c>
      <c r="NGF393" s="21">
        <f t="shared" si="151"/>
        <v>0</v>
      </c>
      <c r="NGG393" s="21">
        <f t="shared" si="151"/>
        <v>0</v>
      </c>
      <c r="NGH393" s="21">
        <f t="shared" si="151"/>
        <v>0</v>
      </c>
      <c r="NGI393" s="21">
        <f t="shared" si="151"/>
        <v>0</v>
      </c>
      <c r="NGJ393" s="21">
        <f t="shared" si="151"/>
        <v>0</v>
      </c>
      <c r="NGK393" s="21">
        <f t="shared" si="151"/>
        <v>0</v>
      </c>
      <c r="NGL393" s="21">
        <f t="shared" si="151"/>
        <v>0</v>
      </c>
      <c r="NGM393" s="21">
        <f t="shared" si="151"/>
        <v>0</v>
      </c>
      <c r="NGN393" s="21">
        <f t="shared" si="151"/>
        <v>0</v>
      </c>
      <c r="NGO393" s="21">
        <f t="shared" si="151"/>
        <v>0</v>
      </c>
      <c r="NGP393" s="21">
        <f t="shared" si="151"/>
        <v>0</v>
      </c>
      <c r="NGQ393" s="21">
        <f t="shared" si="151"/>
        <v>0</v>
      </c>
      <c r="NGR393" s="21">
        <f t="shared" si="151"/>
        <v>0</v>
      </c>
      <c r="NGS393" s="21">
        <f t="shared" si="151"/>
        <v>0</v>
      </c>
      <c r="NGT393" s="21">
        <f t="shared" si="151"/>
        <v>0</v>
      </c>
      <c r="NGU393" s="21">
        <f t="shared" si="151"/>
        <v>0</v>
      </c>
      <c r="NGV393" s="21">
        <f t="shared" si="151"/>
        <v>0</v>
      </c>
      <c r="NGW393" s="21">
        <f t="shared" ref="NGW393:NJH393" si="152">SUM(NGW388:NGW392)</f>
        <v>0</v>
      </c>
      <c r="NGX393" s="21">
        <f t="shared" si="152"/>
        <v>0</v>
      </c>
      <c r="NGY393" s="21">
        <f t="shared" si="152"/>
        <v>0</v>
      </c>
      <c r="NGZ393" s="21">
        <f t="shared" si="152"/>
        <v>0</v>
      </c>
      <c r="NHA393" s="21">
        <f t="shared" si="152"/>
        <v>0</v>
      </c>
      <c r="NHB393" s="21">
        <f t="shared" si="152"/>
        <v>0</v>
      </c>
      <c r="NHC393" s="21">
        <f t="shared" si="152"/>
        <v>0</v>
      </c>
      <c r="NHD393" s="21">
        <f t="shared" si="152"/>
        <v>0</v>
      </c>
      <c r="NHE393" s="21">
        <f t="shared" si="152"/>
        <v>0</v>
      </c>
      <c r="NHF393" s="21">
        <f t="shared" si="152"/>
        <v>0</v>
      </c>
      <c r="NHG393" s="21">
        <f t="shared" si="152"/>
        <v>0</v>
      </c>
      <c r="NHH393" s="21">
        <f t="shared" si="152"/>
        <v>0</v>
      </c>
      <c r="NHI393" s="21">
        <f t="shared" si="152"/>
        <v>0</v>
      </c>
      <c r="NHJ393" s="21">
        <f t="shared" si="152"/>
        <v>0</v>
      </c>
      <c r="NHK393" s="21">
        <f t="shared" si="152"/>
        <v>0</v>
      </c>
      <c r="NHL393" s="21">
        <f t="shared" si="152"/>
        <v>0</v>
      </c>
      <c r="NHM393" s="21">
        <f t="shared" si="152"/>
        <v>0</v>
      </c>
      <c r="NHN393" s="21">
        <f t="shared" si="152"/>
        <v>0</v>
      </c>
      <c r="NHO393" s="21">
        <f t="shared" si="152"/>
        <v>0</v>
      </c>
      <c r="NHP393" s="21">
        <f t="shared" si="152"/>
        <v>0</v>
      </c>
      <c r="NHQ393" s="21">
        <f t="shared" si="152"/>
        <v>0</v>
      </c>
      <c r="NHR393" s="21">
        <f t="shared" si="152"/>
        <v>0</v>
      </c>
      <c r="NHS393" s="21">
        <f t="shared" si="152"/>
        <v>0</v>
      </c>
      <c r="NHT393" s="21">
        <f t="shared" si="152"/>
        <v>0</v>
      </c>
      <c r="NHU393" s="21">
        <f t="shared" si="152"/>
        <v>0</v>
      </c>
      <c r="NHV393" s="21">
        <f t="shared" si="152"/>
        <v>0</v>
      </c>
      <c r="NHW393" s="21">
        <f t="shared" si="152"/>
        <v>0</v>
      </c>
      <c r="NHX393" s="21">
        <f t="shared" si="152"/>
        <v>0</v>
      </c>
      <c r="NHY393" s="21">
        <f t="shared" si="152"/>
        <v>0</v>
      </c>
      <c r="NHZ393" s="21">
        <f t="shared" si="152"/>
        <v>0</v>
      </c>
      <c r="NIA393" s="21">
        <f t="shared" si="152"/>
        <v>0</v>
      </c>
      <c r="NIB393" s="21">
        <f t="shared" si="152"/>
        <v>0</v>
      </c>
      <c r="NIC393" s="21">
        <f t="shared" si="152"/>
        <v>0</v>
      </c>
      <c r="NID393" s="21">
        <f t="shared" si="152"/>
        <v>0</v>
      </c>
      <c r="NIE393" s="21">
        <f t="shared" si="152"/>
        <v>0</v>
      </c>
      <c r="NIF393" s="21">
        <f t="shared" si="152"/>
        <v>0</v>
      </c>
      <c r="NIG393" s="21">
        <f t="shared" si="152"/>
        <v>0</v>
      </c>
      <c r="NIH393" s="21">
        <f t="shared" si="152"/>
        <v>0</v>
      </c>
      <c r="NII393" s="21">
        <f t="shared" si="152"/>
        <v>0</v>
      </c>
      <c r="NIJ393" s="21">
        <f t="shared" si="152"/>
        <v>0</v>
      </c>
      <c r="NIK393" s="21">
        <f t="shared" si="152"/>
        <v>0</v>
      </c>
      <c r="NIL393" s="21">
        <f t="shared" si="152"/>
        <v>0</v>
      </c>
      <c r="NIM393" s="21">
        <f t="shared" si="152"/>
        <v>0</v>
      </c>
      <c r="NIN393" s="21">
        <f t="shared" si="152"/>
        <v>0</v>
      </c>
      <c r="NIO393" s="21">
        <f t="shared" si="152"/>
        <v>0</v>
      </c>
      <c r="NIP393" s="21">
        <f t="shared" si="152"/>
        <v>0</v>
      </c>
      <c r="NIQ393" s="21">
        <f t="shared" si="152"/>
        <v>0</v>
      </c>
      <c r="NIR393" s="21">
        <f t="shared" si="152"/>
        <v>0</v>
      </c>
      <c r="NIS393" s="21">
        <f t="shared" si="152"/>
        <v>0</v>
      </c>
      <c r="NIT393" s="21">
        <f t="shared" si="152"/>
        <v>0</v>
      </c>
      <c r="NIU393" s="21">
        <f t="shared" si="152"/>
        <v>0</v>
      </c>
      <c r="NIV393" s="21">
        <f t="shared" si="152"/>
        <v>0</v>
      </c>
      <c r="NIW393" s="21">
        <f t="shared" si="152"/>
        <v>0</v>
      </c>
      <c r="NIX393" s="21">
        <f t="shared" si="152"/>
        <v>0</v>
      </c>
      <c r="NIY393" s="21">
        <f t="shared" si="152"/>
        <v>0</v>
      </c>
      <c r="NIZ393" s="21">
        <f t="shared" si="152"/>
        <v>0</v>
      </c>
      <c r="NJA393" s="21">
        <f t="shared" si="152"/>
        <v>0</v>
      </c>
      <c r="NJB393" s="21">
        <f t="shared" si="152"/>
        <v>0</v>
      </c>
      <c r="NJC393" s="21">
        <f t="shared" si="152"/>
        <v>0</v>
      </c>
      <c r="NJD393" s="21">
        <f t="shared" si="152"/>
        <v>0</v>
      </c>
      <c r="NJE393" s="21">
        <f t="shared" si="152"/>
        <v>0</v>
      </c>
      <c r="NJF393" s="21">
        <f t="shared" si="152"/>
        <v>0</v>
      </c>
      <c r="NJG393" s="21">
        <f t="shared" si="152"/>
        <v>0</v>
      </c>
      <c r="NJH393" s="21">
        <f t="shared" si="152"/>
        <v>0</v>
      </c>
      <c r="NJI393" s="21">
        <f t="shared" ref="NJI393:NLT393" si="153">SUM(NJI388:NJI392)</f>
        <v>0</v>
      </c>
      <c r="NJJ393" s="21">
        <f t="shared" si="153"/>
        <v>0</v>
      </c>
      <c r="NJK393" s="21">
        <f t="shared" si="153"/>
        <v>0</v>
      </c>
      <c r="NJL393" s="21">
        <f t="shared" si="153"/>
        <v>0</v>
      </c>
      <c r="NJM393" s="21">
        <f t="shared" si="153"/>
        <v>0</v>
      </c>
      <c r="NJN393" s="21">
        <f t="shared" si="153"/>
        <v>0</v>
      </c>
      <c r="NJO393" s="21">
        <f t="shared" si="153"/>
        <v>0</v>
      </c>
      <c r="NJP393" s="21">
        <f t="shared" si="153"/>
        <v>0</v>
      </c>
      <c r="NJQ393" s="21">
        <f t="shared" si="153"/>
        <v>0</v>
      </c>
      <c r="NJR393" s="21">
        <f t="shared" si="153"/>
        <v>0</v>
      </c>
      <c r="NJS393" s="21">
        <f t="shared" si="153"/>
        <v>0</v>
      </c>
      <c r="NJT393" s="21">
        <f t="shared" si="153"/>
        <v>0</v>
      </c>
      <c r="NJU393" s="21">
        <f t="shared" si="153"/>
        <v>0</v>
      </c>
      <c r="NJV393" s="21">
        <f t="shared" si="153"/>
        <v>0</v>
      </c>
      <c r="NJW393" s="21">
        <f t="shared" si="153"/>
        <v>0</v>
      </c>
      <c r="NJX393" s="21">
        <f t="shared" si="153"/>
        <v>0</v>
      </c>
      <c r="NJY393" s="21">
        <f t="shared" si="153"/>
        <v>0</v>
      </c>
      <c r="NJZ393" s="21">
        <f t="shared" si="153"/>
        <v>0</v>
      </c>
      <c r="NKA393" s="21">
        <f t="shared" si="153"/>
        <v>0</v>
      </c>
      <c r="NKB393" s="21">
        <f t="shared" si="153"/>
        <v>0</v>
      </c>
      <c r="NKC393" s="21">
        <f t="shared" si="153"/>
        <v>0</v>
      </c>
      <c r="NKD393" s="21">
        <f t="shared" si="153"/>
        <v>0</v>
      </c>
      <c r="NKE393" s="21">
        <f t="shared" si="153"/>
        <v>0</v>
      </c>
      <c r="NKF393" s="21">
        <f t="shared" si="153"/>
        <v>0</v>
      </c>
      <c r="NKG393" s="21">
        <f t="shared" si="153"/>
        <v>0</v>
      </c>
      <c r="NKH393" s="21">
        <f t="shared" si="153"/>
        <v>0</v>
      </c>
      <c r="NKI393" s="21">
        <f t="shared" si="153"/>
        <v>0</v>
      </c>
      <c r="NKJ393" s="21">
        <f t="shared" si="153"/>
        <v>0</v>
      </c>
      <c r="NKK393" s="21">
        <f t="shared" si="153"/>
        <v>0</v>
      </c>
      <c r="NKL393" s="21">
        <f t="shared" si="153"/>
        <v>0</v>
      </c>
      <c r="NKM393" s="21">
        <f t="shared" si="153"/>
        <v>0</v>
      </c>
      <c r="NKN393" s="21">
        <f t="shared" si="153"/>
        <v>0</v>
      </c>
      <c r="NKO393" s="21">
        <f t="shared" si="153"/>
        <v>0</v>
      </c>
      <c r="NKP393" s="21">
        <f t="shared" si="153"/>
        <v>0</v>
      </c>
      <c r="NKQ393" s="21">
        <f t="shared" si="153"/>
        <v>0</v>
      </c>
      <c r="NKR393" s="21">
        <f t="shared" si="153"/>
        <v>0</v>
      </c>
      <c r="NKS393" s="21">
        <f t="shared" si="153"/>
        <v>0</v>
      </c>
      <c r="NKT393" s="21">
        <f t="shared" si="153"/>
        <v>0</v>
      </c>
      <c r="NKU393" s="21">
        <f t="shared" si="153"/>
        <v>0</v>
      </c>
      <c r="NKV393" s="21">
        <f t="shared" si="153"/>
        <v>0</v>
      </c>
      <c r="NKW393" s="21">
        <f t="shared" si="153"/>
        <v>0</v>
      </c>
      <c r="NKX393" s="21">
        <f t="shared" si="153"/>
        <v>0</v>
      </c>
      <c r="NKY393" s="21">
        <f t="shared" si="153"/>
        <v>0</v>
      </c>
      <c r="NKZ393" s="21">
        <f t="shared" si="153"/>
        <v>0</v>
      </c>
      <c r="NLA393" s="21">
        <f t="shared" si="153"/>
        <v>0</v>
      </c>
      <c r="NLB393" s="21">
        <f t="shared" si="153"/>
        <v>0</v>
      </c>
      <c r="NLC393" s="21">
        <f t="shared" si="153"/>
        <v>0</v>
      </c>
      <c r="NLD393" s="21">
        <f t="shared" si="153"/>
        <v>0</v>
      </c>
      <c r="NLE393" s="21">
        <f t="shared" si="153"/>
        <v>0</v>
      </c>
      <c r="NLF393" s="21">
        <f t="shared" si="153"/>
        <v>0</v>
      </c>
      <c r="NLG393" s="21">
        <f t="shared" si="153"/>
        <v>0</v>
      </c>
      <c r="NLH393" s="21">
        <f t="shared" si="153"/>
        <v>0</v>
      </c>
      <c r="NLI393" s="21">
        <f t="shared" si="153"/>
        <v>0</v>
      </c>
      <c r="NLJ393" s="21">
        <f t="shared" si="153"/>
        <v>0</v>
      </c>
      <c r="NLK393" s="21">
        <f t="shared" si="153"/>
        <v>0</v>
      </c>
      <c r="NLL393" s="21">
        <f t="shared" si="153"/>
        <v>0</v>
      </c>
      <c r="NLM393" s="21">
        <f t="shared" si="153"/>
        <v>0</v>
      </c>
      <c r="NLN393" s="21">
        <f t="shared" si="153"/>
        <v>0</v>
      </c>
      <c r="NLO393" s="21">
        <f t="shared" si="153"/>
        <v>0</v>
      </c>
      <c r="NLP393" s="21">
        <f t="shared" si="153"/>
        <v>0</v>
      </c>
      <c r="NLQ393" s="21">
        <f t="shared" si="153"/>
        <v>0</v>
      </c>
      <c r="NLR393" s="21">
        <f t="shared" si="153"/>
        <v>0</v>
      </c>
      <c r="NLS393" s="21">
        <f t="shared" si="153"/>
        <v>0</v>
      </c>
      <c r="NLT393" s="21">
        <f t="shared" si="153"/>
        <v>0</v>
      </c>
      <c r="NLU393" s="21">
        <f t="shared" ref="NLU393:NOF393" si="154">SUM(NLU388:NLU392)</f>
        <v>0</v>
      </c>
      <c r="NLV393" s="21">
        <f t="shared" si="154"/>
        <v>0</v>
      </c>
      <c r="NLW393" s="21">
        <f t="shared" si="154"/>
        <v>0</v>
      </c>
      <c r="NLX393" s="21">
        <f t="shared" si="154"/>
        <v>0</v>
      </c>
      <c r="NLY393" s="21">
        <f t="shared" si="154"/>
        <v>0</v>
      </c>
      <c r="NLZ393" s="21">
        <f t="shared" si="154"/>
        <v>0</v>
      </c>
      <c r="NMA393" s="21">
        <f t="shared" si="154"/>
        <v>0</v>
      </c>
      <c r="NMB393" s="21">
        <f t="shared" si="154"/>
        <v>0</v>
      </c>
      <c r="NMC393" s="21">
        <f t="shared" si="154"/>
        <v>0</v>
      </c>
      <c r="NMD393" s="21">
        <f t="shared" si="154"/>
        <v>0</v>
      </c>
      <c r="NME393" s="21">
        <f t="shared" si="154"/>
        <v>0</v>
      </c>
      <c r="NMF393" s="21">
        <f t="shared" si="154"/>
        <v>0</v>
      </c>
      <c r="NMG393" s="21">
        <f t="shared" si="154"/>
        <v>0</v>
      </c>
      <c r="NMH393" s="21">
        <f t="shared" si="154"/>
        <v>0</v>
      </c>
      <c r="NMI393" s="21">
        <f t="shared" si="154"/>
        <v>0</v>
      </c>
      <c r="NMJ393" s="21">
        <f t="shared" si="154"/>
        <v>0</v>
      </c>
      <c r="NMK393" s="21">
        <f t="shared" si="154"/>
        <v>0</v>
      </c>
      <c r="NML393" s="21">
        <f t="shared" si="154"/>
        <v>0</v>
      </c>
      <c r="NMM393" s="21">
        <f t="shared" si="154"/>
        <v>0</v>
      </c>
      <c r="NMN393" s="21">
        <f t="shared" si="154"/>
        <v>0</v>
      </c>
      <c r="NMO393" s="21">
        <f t="shared" si="154"/>
        <v>0</v>
      </c>
      <c r="NMP393" s="21">
        <f t="shared" si="154"/>
        <v>0</v>
      </c>
      <c r="NMQ393" s="21">
        <f t="shared" si="154"/>
        <v>0</v>
      </c>
      <c r="NMR393" s="21">
        <f t="shared" si="154"/>
        <v>0</v>
      </c>
      <c r="NMS393" s="21">
        <f t="shared" si="154"/>
        <v>0</v>
      </c>
      <c r="NMT393" s="21">
        <f t="shared" si="154"/>
        <v>0</v>
      </c>
      <c r="NMU393" s="21">
        <f t="shared" si="154"/>
        <v>0</v>
      </c>
      <c r="NMV393" s="21">
        <f t="shared" si="154"/>
        <v>0</v>
      </c>
      <c r="NMW393" s="21">
        <f t="shared" si="154"/>
        <v>0</v>
      </c>
      <c r="NMX393" s="21">
        <f t="shared" si="154"/>
        <v>0</v>
      </c>
      <c r="NMY393" s="21">
        <f t="shared" si="154"/>
        <v>0</v>
      </c>
      <c r="NMZ393" s="21">
        <f t="shared" si="154"/>
        <v>0</v>
      </c>
      <c r="NNA393" s="21">
        <f t="shared" si="154"/>
        <v>0</v>
      </c>
      <c r="NNB393" s="21">
        <f t="shared" si="154"/>
        <v>0</v>
      </c>
      <c r="NNC393" s="21">
        <f t="shared" si="154"/>
        <v>0</v>
      </c>
      <c r="NND393" s="21">
        <f t="shared" si="154"/>
        <v>0</v>
      </c>
      <c r="NNE393" s="21">
        <f t="shared" si="154"/>
        <v>0</v>
      </c>
      <c r="NNF393" s="21">
        <f t="shared" si="154"/>
        <v>0</v>
      </c>
      <c r="NNG393" s="21">
        <f t="shared" si="154"/>
        <v>0</v>
      </c>
      <c r="NNH393" s="21">
        <f t="shared" si="154"/>
        <v>0</v>
      </c>
      <c r="NNI393" s="21">
        <f t="shared" si="154"/>
        <v>0</v>
      </c>
      <c r="NNJ393" s="21">
        <f t="shared" si="154"/>
        <v>0</v>
      </c>
      <c r="NNK393" s="21">
        <f t="shared" si="154"/>
        <v>0</v>
      </c>
      <c r="NNL393" s="21">
        <f t="shared" si="154"/>
        <v>0</v>
      </c>
      <c r="NNM393" s="21">
        <f t="shared" si="154"/>
        <v>0</v>
      </c>
      <c r="NNN393" s="21">
        <f t="shared" si="154"/>
        <v>0</v>
      </c>
      <c r="NNO393" s="21">
        <f t="shared" si="154"/>
        <v>0</v>
      </c>
      <c r="NNP393" s="21">
        <f t="shared" si="154"/>
        <v>0</v>
      </c>
      <c r="NNQ393" s="21">
        <f t="shared" si="154"/>
        <v>0</v>
      </c>
      <c r="NNR393" s="21">
        <f t="shared" si="154"/>
        <v>0</v>
      </c>
      <c r="NNS393" s="21">
        <f t="shared" si="154"/>
        <v>0</v>
      </c>
      <c r="NNT393" s="21">
        <f t="shared" si="154"/>
        <v>0</v>
      </c>
      <c r="NNU393" s="21">
        <f t="shared" si="154"/>
        <v>0</v>
      </c>
      <c r="NNV393" s="21">
        <f t="shared" si="154"/>
        <v>0</v>
      </c>
      <c r="NNW393" s="21">
        <f t="shared" si="154"/>
        <v>0</v>
      </c>
      <c r="NNX393" s="21">
        <f t="shared" si="154"/>
        <v>0</v>
      </c>
      <c r="NNY393" s="21">
        <f t="shared" si="154"/>
        <v>0</v>
      </c>
      <c r="NNZ393" s="21">
        <f t="shared" si="154"/>
        <v>0</v>
      </c>
      <c r="NOA393" s="21">
        <f t="shared" si="154"/>
        <v>0</v>
      </c>
      <c r="NOB393" s="21">
        <f t="shared" si="154"/>
        <v>0</v>
      </c>
      <c r="NOC393" s="21">
        <f t="shared" si="154"/>
        <v>0</v>
      </c>
      <c r="NOD393" s="21">
        <f t="shared" si="154"/>
        <v>0</v>
      </c>
      <c r="NOE393" s="21">
        <f t="shared" si="154"/>
        <v>0</v>
      </c>
      <c r="NOF393" s="21">
        <f t="shared" si="154"/>
        <v>0</v>
      </c>
      <c r="NOG393" s="21">
        <f t="shared" ref="NOG393:NQR393" si="155">SUM(NOG388:NOG392)</f>
        <v>0</v>
      </c>
      <c r="NOH393" s="21">
        <f t="shared" si="155"/>
        <v>0</v>
      </c>
      <c r="NOI393" s="21">
        <f t="shared" si="155"/>
        <v>0</v>
      </c>
      <c r="NOJ393" s="21">
        <f t="shared" si="155"/>
        <v>0</v>
      </c>
      <c r="NOK393" s="21">
        <f t="shared" si="155"/>
        <v>0</v>
      </c>
      <c r="NOL393" s="21">
        <f t="shared" si="155"/>
        <v>0</v>
      </c>
      <c r="NOM393" s="21">
        <f t="shared" si="155"/>
        <v>0</v>
      </c>
      <c r="NON393" s="21">
        <f t="shared" si="155"/>
        <v>0</v>
      </c>
      <c r="NOO393" s="21">
        <f t="shared" si="155"/>
        <v>0</v>
      </c>
      <c r="NOP393" s="21">
        <f t="shared" si="155"/>
        <v>0</v>
      </c>
      <c r="NOQ393" s="21">
        <f t="shared" si="155"/>
        <v>0</v>
      </c>
      <c r="NOR393" s="21">
        <f t="shared" si="155"/>
        <v>0</v>
      </c>
      <c r="NOS393" s="21">
        <f t="shared" si="155"/>
        <v>0</v>
      </c>
      <c r="NOT393" s="21">
        <f t="shared" si="155"/>
        <v>0</v>
      </c>
      <c r="NOU393" s="21">
        <f t="shared" si="155"/>
        <v>0</v>
      </c>
      <c r="NOV393" s="21">
        <f t="shared" si="155"/>
        <v>0</v>
      </c>
      <c r="NOW393" s="21">
        <f t="shared" si="155"/>
        <v>0</v>
      </c>
      <c r="NOX393" s="21">
        <f t="shared" si="155"/>
        <v>0</v>
      </c>
      <c r="NOY393" s="21">
        <f t="shared" si="155"/>
        <v>0</v>
      </c>
      <c r="NOZ393" s="21">
        <f t="shared" si="155"/>
        <v>0</v>
      </c>
      <c r="NPA393" s="21">
        <f t="shared" si="155"/>
        <v>0</v>
      </c>
      <c r="NPB393" s="21">
        <f t="shared" si="155"/>
        <v>0</v>
      </c>
      <c r="NPC393" s="21">
        <f t="shared" si="155"/>
        <v>0</v>
      </c>
      <c r="NPD393" s="21">
        <f t="shared" si="155"/>
        <v>0</v>
      </c>
      <c r="NPE393" s="21">
        <f t="shared" si="155"/>
        <v>0</v>
      </c>
      <c r="NPF393" s="21">
        <f t="shared" si="155"/>
        <v>0</v>
      </c>
      <c r="NPG393" s="21">
        <f t="shared" si="155"/>
        <v>0</v>
      </c>
      <c r="NPH393" s="21">
        <f t="shared" si="155"/>
        <v>0</v>
      </c>
      <c r="NPI393" s="21">
        <f t="shared" si="155"/>
        <v>0</v>
      </c>
      <c r="NPJ393" s="21">
        <f t="shared" si="155"/>
        <v>0</v>
      </c>
      <c r="NPK393" s="21">
        <f t="shared" si="155"/>
        <v>0</v>
      </c>
      <c r="NPL393" s="21">
        <f t="shared" si="155"/>
        <v>0</v>
      </c>
      <c r="NPM393" s="21">
        <f t="shared" si="155"/>
        <v>0</v>
      </c>
      <c r="NPN393" s="21">
        <f t="shared" si="155"/>
        <v>0</v>
      </c>
      <c r="NPO393" s="21">
        <f t="shared" si="155"/>
        <v>0</v>
      </c>
      <c r="NPP393" s="21">
        <f t="shared" si="155"/>
        <v>0</v>
      </c>
      <c r="NPQ393" s="21">
        <f t="shared" si="155"/>
        <v>0</v>
      </c>
      <c r="NPR393" s="21">
        <f t="shared" si="155"/>
        <v>0</v>
      </c>
      <c r="NPS393" s="21">
        <f t="shared" si="155"/>
        <v>0</v>
      </c>
      <c r="NPT393" s="21">
        <f t="shared" si="155"/>
        <v>0</v>
      </c>
      <c r="NPU393" s="21">
        <f t="shared" si="155"/>
        <v>0</v>
      </c>
      <c r="NPV393" s="21">
        <f t="shared" si="155"/>
        <v>0</v>
      </c>
      <c r="NPW393" s="21">
        <f t="shared" si="155"/>
        <v>0</v>
      </c>
      <c r="NPX393" s="21">
        <f t="shared" si="155"/>
        <v>0</v>
      </c>
      <c r="NPY393" s="21">
        <f t="shared" si="155"/>
        <v>0</v>
      </c>
      <c r="NPZ393" s="21">
        <f t="shared" si="155"/>
        <v>0</v>
      </c>
      <c r="NQA393" s="21">
        <f t="shared" si="155"/>
        <v>0</v>
      </c>
      <c r="NQB393" s="21">
        <f t="shared" si="155"/>
        <v>0</v>
      </c>
      <c r="NQC393" s="21">
        <f t="shared" si="155"/>
        <v>0</v>
      </c>
      <c r="NQD393" s="21">
        <f t="shared" si="155"/>
        <v>0</v>
      </c>
      <c r="NQE393" s="21">
        <f t="shared" si="155"/>
        <v>0</v>
      </c>
      <c r="NQF393" s="21">
        <f t="shared" si="155"/>
        <v>0</v>
      </c>
      <c r="NQG393" s="21">
        <f t="shared" si="155"/>
        <v>0</v>
      </c>
      <c r="NQH393" s="21">
        <f t="shared" si="155"/>
        <v>0</v>
      </c>
      <c r="NQI393" s="21">
        <f t="shared" si="155"/>
        <v>0</v>
      </c>
      <c r="NQJ393" s="21">
        <f t="shared" si="155"/>
        <v>0</v>
      </c>
      <c r="NQK393" s="21">
        <f t="shared" si="155"/>
        <v>0</v>
      </c>
      <c r="NQL393" s="21">
        <f t="shared" si="155"/>
        <v>0</v>
      </c>
      <c r="NQM393" s="21">
        <f t="shared" si="155"/>
        <v>0</v>
      </c>
      <c r="NQN393" s="21">
        <f t="shared" si="155"/>
        <v>0</v>
      </c>
      <c r="NQO393" s="21">
        <f t="shared" si="155"/>
        <v>0</v>
      </c>
      <c r="NQP393" s="21">
        <f t="shared" si="155"/>
        <v>0</v>
      </c>
      <c r="NQQ393" s="21">
        <f t="shared" si="155"/>
        <v>0</v>
      </c>
      <c r="NQR393" s="21">
        <f t="shared" si="155"/>
        <v>0</v>
      </c>
      <c r="NQS393" s="21">
        <f t="shared" ref="NQS393:NTD393" si="156">SUM(NQS388:NQS392)</f>
        <v>0</v>
      </c>
      <c r="NQT393" s="21">
        <f t="shared" si="156"/>
        <v>0</v>
      </c>
      <c r="NQU393" s="21">
        <f t="shared" si="156"/>
        <v>0</v>
      </c>
      <c r="NQV393" s="21">
        <f t="shared" si="156"/>
        <v>0</v>
      </c>
      <c r="NQW393" s="21">
        <f t="shared" si="156"/>
        <v>0</v>
      </c>
      <c r="NQX393" s="21">
        <f t="shared" si="156"/>
        <v>0</v>
      </c>
      <c r="NQY393" s="21">
        <f t="shared" si="156"/>
        <v>0</v>
      </c>
      <c r="NQZ393" s="21">
        <f t="shared" si="156"/>
        <v>0</v>
      </c>
      <c r="NRA393" s="21">
        <f t="shared" si="156"/>
        <v>0</v>
      </c>
      <c r="NRB393" s="21">
        <f t="shared" si="156"/>
        <v>0</v>
      </c>
      <c r="NRC393" s="21">
        <f t="shared" si="156"/>
        <v>0</v>
      </c>
      <c r="NRD393" s="21">
        <f t="shared" si="156"/>
        <v>0</v>
      </c>
      <c r="NRE393" s="21">
        <f t="shared" si="156"/>
        <v>0</v>
      </c>
      <c r="NRF393" s="21">
        <f t="shared" si="156"/>
        <v>0</v>
      </c>
      <c r="NRG393" s="21">
        <f t="shared" si="156"/>
        <v>0</v>
      </c>
      <c r="NRH393" s="21">
        <f t="shared" si="156"/>
        <v>0</v>
      </c>
      <c r="NRI393" s="21">
        <f t="shared" si="156"/>
        <v>0</v>
      </c>
      <c r="NRJ393" s="21">
        <f t="shared" si="156"/>
        <v>0</v>
      </c>
      <c r="NRK393" s="21">
        <f t="shared" si="156"/>
        <v>0</v>
      </c>
      <c r="NRL393" s="21">
        <f t="shared" si="156"/>
        <v>0</v>
      </c>
      <c r="NRM393" s="21">
        <f t="shared" si="156"/>
        <v>0</v>
      </c>
      <c r="NRN393" s="21">
        <f t="shared" si="156"/>
        <v>0</v>
      </c>
      <c r="NRO393" s="21">
        <f t="shared" si="156"/>
        <v>0</v>
      </c>
      <c r="NRP393" s="21">
        <f t="shared" si="156"/>
        <v>0</v>
      </c>
      <c r="NRQ393" s="21">
        <f t="shared" si="156"/>
        <v>0</v>
      </c>
      <c r="NRR393" s="21">
        <f t="shared" si="156"/>
        <v>0</v>
      </c>
      <c r="NRS393" s="21">
        <f t="shared" si="156"/>
        <v>0</v>
      </c>
      <c r="NRT393" s="21">
        <f t="shared" si="156"/>
        <v>0</v>
      </c>
      <c r="NRU393" s="21">
        <f t="shared" si="156"/>
        <v>0</v>
      </c>
      <c r="NRV393" s="21">
        <f t="shared" si="156"/>
        <v>0</v>
      </c>
      <c r="NRW393" s="21">
        <f t="shared" si="156"/>
        <v>0</v>
      </c>
      <c r="NRX393" s="21">
        <f t="shared" si="156"/>
        <v>0</v>
      </c>
      <c r="NRY393" s="21">
        <f t="shared" si="156"/>
        <v>0</v>
      </c>
      <c r="NRZ393" s="21">
        <f t="shared" si="156"/>
        <v>0</v>
      </c>
      <c r="NSA393" s="21">
        <f t="shared" si="156"/>
        <v>0</v>
      </c>
      <c r="NSB393" s="21">
        <f t="shared" si="156"/>
        <v>0</v>
      </c>
      <c r="NSC393" s="21">
        <f t="shared" si="156"/>
        <v>0</v>
      </c>
      <c r="NSD393" s="21">
        <f t="shared" si="156"/>
        <v>0</v>
      </c>
      <c r="NSE393" s="21">
        <f t="shared" si="156"/>
        <v>0</v>
      </c>
      <c r="NSF393" s="21">
        <f t="shared" si="156"/>
        <v>0</v>
      </c>
      <c r="NSG393" s="21">
        <f t="shared" si="156"/>
        <v>0</v>
      </c>
      <c r="NSH393" s="21">
        <f t="shared" si="156"/>
        <v>0</v>
      </c>
      <c r="NSI393" s="21">
        <f t="shared" si="156"/>
        <v>0</v>
      </c>
      <c r="NSJ393" s="21">
        <f t="shared" si="156"/>
        <v>0</v>
      </c>
      <c r="NSK393" s="21">
        <f t="shared" si="156"/>
        <v>0</v>
      </c>
      <c r="NSL393" s="21">
        <f t="shared" si="156"/>
        <v>0</v>
      </c>
      <c r="NSM393" s="21">
        <f t="shared" si="156"/>
        <v>0</v>
      </c>
      <c r="NSN393" s="21">
        <f t="shared" si="156"/>
        <v>0</v>
      </c>
      <c r="NSO393" s="21">
        <f t="shared" si="156"/>
        <v>0</v>
      </c>
      <c r="NSP393" s="21">
        <f t="shared" si="156"/>
        <v>0</v>
      </c>
      <c r="NSQ393" s="21">
        <f t="shared" si="156"/>
        <v>0</v>
      </c>
      <c r="NSR393" s="21">
        <f t="shared" si="156"/>
        <v>0</v>
      </c>
      <c r="NSS393" s="21">
        <f t="shared" si="156"/>
        <v>0</v>
      </c>
      <c r="NST393" s="21">
        <f t="shared" si="156"/>
        <v>0</v>
      </c>
      <c r="NSU393" s="21">
        <f t="shared" si="156"/>
        <v>0</v>
      </c>
      <c r="NSV393" s="21">
        <f t="shared" si="156"/>
        <v>0</v>
      </c>
      <c r="NSW393" s="21">
        <f t="shared" si="156"/>
        <v>0</v>
      </c>
      <c r="NSX393" s="21">
        <f t="shared" si="156"/>
        <v>0</v>
      </c>
      <c r="NSY393" s="21">
        <f t="shared" si="156"/>
        <v>0</v>
      </c>
      <c r="NSZ393" s="21">
        <f t="shared" si="156"/>
        <v>0</v>
      </c>
      <c r="NTA393" s="21">
        <f t="shared" si="156"/>
        <v>0</v>
      </c>
      <c r="NTB393" s="21">
        <f t="shared" si="156"/>
        <v>0</v>
      </c>
      <c r="NTC393" s="21">
        <f t="shared" si="156"/>
        <v>0</v>
      </c>
      <c r="NTD393" s="21">
        <f t="shared" si="156"/>
        <v>0</v>
      </c>
      <c r="NTE393" s="21">
        <f t="shared" ref="NTE393:NVP393" si="157">SUM(NTE388:NTE392)</f>
        <v>0</v>
      </c>
      <c r="NTF393" s="21">
        <f t="shared" si="157"/>
        <v>0</v>
      </c>
      <c r="NTG393" s="21">
        <f t="shared" si="157"/>
        <v>0</v>
      </c>
      <c r="NTH393" s="21">
        <f t="shared" si="157"/>
        <v>0</v>
      </c>
      <c r="NTI393" s="21">
        <f t="shared" si="157"/>
        <v>0</v>
      </c>
      <c r="NTJ393" s="21">
        <f t="shared" si="157"/>
        <v>0</v>
      </c>
      <c r="NTK393" s="21">
        <f t="shared" si="157"/>
        <v>0</v>
      </c>
      <c r="NTL393" s="21">
        <f t="shared" si="157"/>
        <v>0</v>
      </c>
      <c r="NTM393" s="21">
        <f t="shared" si="157"/>
        <v>0</v>
      </c>
      <c r="NTN393" s="21">
        <f t="shared" si="157"/>
        <v>0</v>
      </c>
      <c r="NTO393" s="21">
        <f t="shared" si="157"/>
        <v>0</v>
      </c>
      <c r="NTP393" s="21">
        <f t="shared" si="157"/>
        <v>0</v>
      </c>
      <c r="NTQ393" s="21">
        <f t="shared" si="157"/>
        <v>0</v>
      </c>
      <c r="NTR393" s="21">
        <f t="shared" si="157"/>
        <v>0</v>
      </c>
      <c r="NTS393" s="21">
        <f t="shared" si="157"/>
        <v>0</v>
      </c>
      <c r="NTT393" s="21">
        <f t="shared" si="157"/>
        <v>0</v>
      </c>
      <c r="NTU393" s="21">
        <f t="shared" si="157"/>
        <v>0</v>
      </c>
      <c r="NTV393" s="21">
        <f t="shared" si="157"/>
        <v>0</v>
      </c>
      <c r="NTW393" s="21">
        <f t="shared" si="157"/>
        <v>0</v>
      </c>
      <c r="NTX393" s="21">
        <f t="shared" si="157"/>
        <v>0</v>
      </c>
      <c r="NTY393" s="21">
        <f t="shared" si="157"/>
        <v>0</v>
      </c>
      <c r="NTZ393" s="21">
        <f t="shared" si="157"/>
        <v>0</v>
      </c>
      <c r="NUA393" s="21">
        <f t="shared" si="157"/>
        <v>0</v>
      </c>
      <c r="NUB393" s="21">
        <f t="shared" si="157"/>
        <v>0</v>
      </c>
      <c r="NUC393" s="21">
        <f t="shared" si="157"/>
        <v>0</v>
      </c>
      <c r="NUD393" s="21">
        <f t="shared" si="157"/>
        <v>0</v>
      </c>
      <c r="NUE393" s="21">
        <f t="shared" si="157"/>
        <v>0</v>
      </c>
      <c r="NUF393" s="21">
        <f t="shared" si="157"/>
        <v>0</v>
      </c>
      <c r="NUG393" s="21">
        <f t="shared" si="157"/>
        <v>0</v>
      </c>
      <c r="NUH393" s="21">
        <f t="shared" si="157"/>
        <v>0</v>
      </c>
      <c r="NUI393" s="21">
        <f t="shared" si="157"/>
        <v>0</v>
      </c>
      <c r="NUJ393" s="21">
        <f t="shared" si="157"/>
        <v>0</v>
      </c>
      <c r="NUK393" s="21">
        <f t="shared" si="157"/>
        <v>0</v>
      </c>
      <c r="NUL393" s="21">
        <f t="shared" si="157"/>
        <v>0</v>
      </c>
      <c r="NUM393" s="21">
        <f t="shared" si="157"/>
        <v>0</v>
      </c>
      <c r="NUN393" s="21">
        <f t="shared" si="157"/>
        <v>0</v>
      </c>
      <c r="NUO393" s="21">
        <f t="shared" si="157"/>
        <v>0</v>
      </c>
      <c r="NUP393" s="21">
        <f t="shared" si="157"/>
        <v>0</v>
      </c>
      <c r="NUQ393" s="21">
        <f t="shared" si="157"/>
        <v>0</v>
      </c>
      <c r="NUR393" s="21">
        <f t="shared" si="157"/>
        <v>0</v>
      </c>
      <c r="NUS393" s="21">
        <f t="shared" si="157"/>
        <v>0</v>
      </c>
      <c r="NUT393" s="21">
        <f t="shared" si="157"/>
        <v>0</v>
      </c>
      <c r="NUU393" s="21">
        <f t="shared" si="157"/>
        <v>0</v>
      </c>
      <c r="NUV393" s="21">
        <f t="shared" si="157"/>
        <v>0</v>
      </c>
      <c r="NUW393" s="21">
        <f t="shared" si="157"/>
        <v>0</v>
      </c>
      <c r="NUX393" s="21">
        <f t="shared" si="157"/>
        <v>0</v>
      </c>
      <c r="NUY393" s="21">
        <f t="shared" si="157"/>
        <v>0</v>
      </c>
      <c r="NUZ393" s="21">
        <f t="shared" si="157"/>
        <v>0</v>
      </c>
      <c r="NVA393" s="21">
        <f t="shared" si="157"/>
        <v>0</v>
      </c>
      <c r="NVB393" s="21">
        <f t="shared" si="157"/>
        <v>0</v>
      </c>
      <c r="NVC393" s="21">
        <f t="shared" si="157"/>
        <v>0</v>
      </c>
      <c r="NVD393" s="21">
        <f t="shared" si="157"/>
        <v>0</v>
      </c>
      <c r="NVE393" s="21">
        <f t="shared" si="157"/>
        <v>0</v>
      </c>
      <c r="NVF393" s="21">
        <f t="shared" si="157"/>
        <v>0</v>
      </c>
      <c r="NVG393" s="21">
        <f t="shared" si="157"/>
        <v>0</v>
      </c>
      <c r="NVH393" s="21">
        <f t="shared" si="157"/>
        <v>0</v>
      </c>
      <c r="NVI393" s="21">
        <f t="shared" si="157"/>
        <v>0</v>
      </c>
      <c r="NVJ393" s="21">
        <f t="shared" si="157"/>
        <v>0</v>
      </c>
      <c r="NVK393" s="21">
        <f t="shared" si="157"/>
        <v>0</v>
      </c>
      <c r="NVL393" s="21">
        <f t="shared" si="157"/>
        <v>0</v>
      </c>
      <c r="NVM393" s="21">
        <f t="shared" si="157"/>
        <v>0</v>
      </c>
      <c r="NVN393" s="21">
        <f t="shared" si="157"/>
        <v>0</v>
      </c>
      <c r="NVO393" s="21">
        <f t="shared" si="157"/>
        <v>0</v>
      </c>
      <c r="NVP393" s="21">
        <f t="shared" si="157"/>
        <v>0</v>
      </c>
      <c r="NVQ393" s="21">
        <f t="shared" ref="NVQ393:NYB393" si="158">SUM(NVQ388:NVQ392)</f>
        <v>0</v>
      </c>
      <c r="NVR393" s="21">
        <f t="shared" si="158"/>
        <v>0</v>
      </c>
      <c r="NVS393" s="21">
        <f t="shared" si="158"/>
        <v>0</v>
      </c>
      <c r="NVT393" s="21">
        <f t="shared" si="158"/>
        <v>0</v>
      </c>
      <c r="NVU393" s="21">
        <f t="shared" si="158"/>
        <v>0</v>
      </c>
      <c r="NVV393" s="21">
        <f t="shared" si="158"/>
        <v>0</v>
      </c>
      <c r="NVW393" s="21">
        <f t="shared" si="158"/>
        <v>0</v>
      </c>
      <c r="NVX393" s="21">
        <f t="shared" si="158"/>
        <v>0</v>
      </c>
      <c r="NVY393" s="21">
        <f t="shared" si="158"/>
        <v>0</v>
      </c>
      <c r="NVZ393" s="21">
        <f t="shared" si="158"/>
        <v>0</v>
      </c>
      <c r="NWA393" s="21">
        <f t="shared" si="158"/>
        <v>0</v>
      </c>
      <c r="NWB393" s="21">
        <f t="shared" si="158"/>
        <v>0</v>
      </c>
      <c r="NWC393" s="21">
        <f t="shared" si="158"/>
        <v>0</v>
      </c>
      <c r="NWD393" s="21">
        <f t="shared" si="158"/>
        <v>0</v>
      </c>
      <c r="NWE393" s="21">
        <f t="shared" si="158"/>
        <v>0</v>
      </c>
      <c r="NWF393" s="21">
        <f t="shared" si="158"/>
        <v>0</v>
      </c>
      <c r="NWG393" s="21">
        <f t="shared" si="158"/>
        <v>0</v>
      </c>
      <c r="NWH393" s="21">
        <f t="shared" si="158"/>
        <v>0</v>
      </c>
      <c r="NWI393" s="21">
        <f t="shared" si="158"/>
        <v>0</v>
      </c>
      <c r="NWJ393" s="21">
        <f t="shared" si="158"/>
        <v>0</v>
      </c>
      <c r="NWK393" s="21">
        <f t="shared" si="158"/>
        <v>0</v>
      </c>
      <c r="NWL393" s="21">
        <f t="shared" si="158"/>
        <v>0</v>
      </c>
      <c r="NWM393" s="21">
        <f t="shared" si="158"/>
        <v>0</v>
      </c>
      <c r="NWN393" s="21">
        <f t="shared" si="158"/>
        <v>0</v>
      </c>
      <c r="NWO393" s="21">
        <f t="shared" si="158"/>
        <v>0</v>
      </c>
      <c r="NWP393" s="21">
        <f t="shared" si="158"/>
        <v>0</v>
      </c>
      <c r="NWQ393" s="21">
        <f t="shared" si="158"/>
        <v>0</v>
      </c>
      <c r="NWR393" s="21">
        <f t="shared" si="158"/>
        <v>0</v>
      </c>
      <c r="NWS393" s="21">
        <f t="shared" si="158"/>
        <v>0</v>
      </c>
      <c r="NWT393" s="21">
        <f t="shared" si="158"/>
        <v>0</v>
      </c>
      <c r="NWU393" s="21">
        <f t="shared" si="158"/>
        <v>0</v>
      </c>
      <c r="NWV393" s="21">
        <f t="shared" si="158"/>
        <v>0</v>
      </c>
      <c r="NWW393" s="21">
        <f t="shared" si="158"/>
        <v>0</v>
      </c>
      <c r="NWX393" s="21">
        <f t="shared" si="158"/>
        <v>0</v>
      </c>
      <c r="NWY393" s="21">
        <f t="shared" si="158"/>
        <v>0</v>
      </c>
      <c r="NWZ393" s="21">
        <f t="shared" si="158"/>
        <v>0</v>
      </c>
      <c r="NXA393" s="21">
        <f t="shared" si="158"/>
        <v>0</v>
      </c>
      <c r="NXB393" s="21">
        <f t="shared" si="158"/>
        <v>0</v>
      </c>
      <c r="NXC393" s="21">
        <f t="shared" si="158"/>
        <v>0</v>
      </c>
      <c r="NXD393" s="21">
        <f t="shared" si="158"/>
        <v>0</v>
      </c>
      <c r="NXE393" s="21">
        <f t="shared" si="158"/>
        <v>0</v>
      </c>
      <c r="NXF393" s="21">
        <f t="shared" si="158"/>
        <v>0</v>
      </c>
      <c r="NXG393" s="21">
        <f t="shared" si="158"/>
        <v>0</v>
      </c>
      <c r="NXH393" s="21">
        <f t="shared" si="158"/>
        <v>0</v>
      </c>
      <c r="NXI393" s="21">
        <f t="shared" si="158"/>
        <v>0</v>
      </c>
      <c r="NXJ393" s="21">
        <f t="shared" si="158"/>
        <v>0</v>
      </c>
      <c r="NXK393" s="21">
        <f t="shared" si="158"/>
        <v>0</v>
      </c>
      <c r="NXL393" s="21">
        <f t="shared" si="158"/>
        <v>0</v>
      </c>
      <c r="NXM393" s="21">
        <f t="shared" si="158"/>
        <v>0</v>
      </c>
      <c r="NXN393" s="21">
        <f t="shared" si="158"/>
        <v>0</v>
      </c>
      <c r="NXO393" s="21">
        <f t="shared" si="158"/>
        <v>0</v>
      </c>
      <c r="NXP393" s="21">
        <f t="shared" si="158"/>
        <v>0</v>
      </c>
      <c r="NXQ393" s="21">
        <f t="shared" si="158"/>
        <v>0</v>
      </c>
      <c r="NXR393" s="21">
        <f t="shared" si="158"/>
        <v>0</v>
      </c>
      <c r="NXS393" s="21">
        <f t="shared" si="158"/>
        <v>0</v>
      </c>
      <c r="NXT393" s="21">
        <f t="shared" si="158"/>
        <v>0</v>
      </c>
      <c r="NXU393" s="21">
        <f t="shared" si="158"/>
        <v>0</v>
      </c>
      <c r="NXV393" s="21">
        <f t="shared" si="158"/>
        <v>0</v>
      </c>
      <c r="NXW393" s="21">
        <f t="shared" si="158"/>
        <v>0</v>
      </c>
      <c r="NXX393" s="21">
        <f t="shared" si="158"/>
        <v>0</v>
      </c>
      <c r="NXY393" s="21">
        <f t="shared" si="158"/>
        <v>0</v>
      </c>
      <c r="NXZ393" s="21">
        <f t="shared" si="158"/>
        <v>0</v>
      </c>
      <c r="NYA393" s="21">
        <f t="shared" si="158"/>
        <v>0</v>
      </c>
      <c r="NYB393" s="21">
        <f t="shared" si="158"/>
        <v>0</v>
      </c>
      <c r="NYC393" s="21">
        <f t="shared" ref="NYC393:OAN393" si="159">SUM(NYC388:NYC392)</f>
        <v>0</v>
      </c>
      <c r="NYD393" s="21">
        <f t="shared" si="159"/>
        <v>0</v>
      </c>
      <c r="NYE393" s="21">
        <f t="shared" si="159"/>
        <v>0</v>
      </c>
      <c r="NYF393" s="21">
        <f t="shared" si="159"/>
        <v>0</v>
      </c>
      <c r="NYG393" s="21">
        <f t="shared" si="159"/>
        <v>0</v>
      </c>
      <c r="NYH393" s="21">
        <f t="shared" si="159"/>
        <v>0</v>
      </c>
      <c r="NYI393" s="21">
        <f t="shared" si="159"/>
        <v>0</v>
      </c>
      <c r="NYJ393" s="21">
        <f t="shared" si="159"/>
        <v>0</v>
      </c>
      <c r="NYK393" s="21">
        <f t="shared" si="159"/>
        <v>0</v>
      </c>
      <c r="NYL393" s="21">
        <f t="shared" si="159"/>
        <v>0</v>
      </c>
      <c r="NYM393" s="21">
        <f t="shared" si="159"/>
        <v>0</v>
      </c>
      <c r="NYN393" s="21">
        <f t="shared" si="159"/>
        <v>0</v>
      </c>
      <c r="NYO393" s="21">
        <f t="shared" si="159"/>
        <v>0</v>
      </c>
      <c r="NYP393" s="21">
        <f t="shared" si="159"/>
        <v>0</v>
      </c>
      <c r="NYQ393" s="21">
        <f t="shared" si="159"/>
        <v>0</v>
      </c>
      <c r="NYR393" s="21">
        <f t="shared" si="159"/>
        <v>0</v>
      </c>
      <c r="NYS393" s="21">
        <f t="shared" si="159"/>
        <v>0</v>
      </c>
      <c r="NYT393" s="21">
        <f t="shared" si="159"/>
        <v>0</v>
      </c>
      <c r="NYU393" s="21">
        <f t="shared" si="159"/>
        <v>0</v>
      </c>
      <c r="NYV393" s="21">
        <f t="shared" si="159"/>
        <v>0</v>
      </c>
      <c r="NYW393" s="21">
        <f t="shared" si="159"/>
        <v>0</v>
      </c>
      <c r="NYX393" s="21">
        <f t="shared" si="159"/>
        <v>0</v>
      </c>
      <c r="NYY393" s="21">
        <f t="shared" si="159"/>
        <v>0</v>
      </c>
      <c r="NYZ393" s="21">
        <f t="shared" si="159"/>
        <v>0</v>
      </c>
      <c r="NZA393" s="21">
        <f t="shared" si="159"/>
        <v>0</v>
      </c>
      <c r="NZB393" s="21">
        <f t="shared" si="159"/>
        <v>0</v>
      </c>
      <c r="NZC393" s="21">
        <f t="shared" si="159"/>
        <v>0</v>
      </c>
      <c r="NZD393" s="21">
        <f t="shared" si="159"/>
        <v>0</v>
      </c>
      <c r="NZE393" s="21">
        <f t="shared" si="159"/>
        <v>0</v>
      </c>
      <c r="NZF393" s="21">
        <f t="shared" si="159"/>
        <v>0</v>
      </c>
      <c r="NZG393" s="21">
        <f t="shared" si="159"/>
        <v>0</v>
      </c>
      <c r="NZH393" s="21">
        <f t="shared" si="159"/>
        <v>0</v>
      </c>
      <c r="NZI393" s="21">
        <f t="shared" si="159"/>
        <v>0</v>
      </c>
      <c r="NZJ393" s="21">
        <f t="shared" si="159"/>
        <v>0</v>
      </c>
      <c r="NZK393" s="21">
        <f t="shared" si="159"/>
        <v>0</v>
      </c>
      <c r="NZL393" s="21">
        <f t="shared" si="159"/>
        <v>0</v>
      </c>
      <c r="NZM393" s="21">
        <f t="shared" si="159"/>
        <v>0</v>
      </c>
      <c r="NZN393" s="21">
        <f t="shared" si="159"/>
        <v>0</v>
      </c>
      <c r="NZO393" s="21">
        <f t="shared" si="159"/>
        <v>0</v>
      </c>
      <c r="NZP393" s="21">
        <f t="shared" si="159"/>
        <v>0</v>
      </c>
      <c r="NZQ393" s="21">
        <f t="shared" si="159"/>
        <v>0</v>
      </c>
      <c r="NZR393" s="21">
        <f t="shared" si="159"/>
        <v>0</v>
      </c>
      <c r="NZS393" s="21">
        <f t="shared" si="159"/>
        <v>0</v>
      </c>
      <c r="NZT393" s="21">
        <f t="shared" si="159"/>
        <v>0</v>
      </c>
      <c r="NZU393" s="21">
        <f t="shared" si="159"/>
        <v>0</v>
      </c>
      <c r="NZV393" s="21">
        <f t="shared" si="159"/>
        <v>0</v>
      </c>
      <c r="NZW393" s="21">
        <f t="shared" si="159"/>
        <v>0</v>
      </c>
      <c r="NZX393" s="21">
        <f t="shared" si="159"/>
        <v>0</v>
      </c>
      <c r="NZY393" s="21">
        <f t="shared" si="159"/>
        <v>0</v>
      </c>
      <c r="NZZ393" s="21">
        <f t="shared" si="159"/>
        <v>0</v>
      </c>
      <c r="OAA393" s="21">
        <f t="shared" si="159"/>
        <v>0</v>
      </c>
      <c r="OAB393" s="21">
        <f t="shared" si="159"/>
        <v>0</v>
      </c>
      <c r="OAC393" s="21">
        <f t="shared" si="159"/>
        <v>0</v>
      </c>
      <c r="OAD393" s="21">
        <f t="shared" si="159"/>
        <v>0</v>
      </c>
      <c r="OAE393" s="21">
        <f t="shared" si="159"/>
        <v>0</v>
      </c>
      <c r="OAF393" s="21">
        <f t="shared" si="159"/>
        <v>0</v>
      </c>
      <c r="OAG393" s="21">
        <f t="shared" si="159"/>
        <v>0</v>
      </c>
      <c r="OAH393" s="21">
        <f t="shared" si="159"/>
        <v>0</v>
      </c>
      <c r="OAI393" s="21">
        <f t="shared" si="159"/>
        <v>0</v>
      </c>
      <c r="OAJ393" s="21">
        <f t="shared" si="159"/>
        <v>0</v>
      </c>
      <c r="OAK393" s="21">
        <f t="shared" si="159"/>
        <v>0</v>
      </c>
      <c r="OAL393" s="21">
        <f t="shared" si="159"/>
        <v>0</v>
      </c>
      <c r="OAM393" s="21">
        <f t="shared" si="159"/>
        <v>0</v>
      </c>
      <c r="OAN393" s="21">
        <f t="shared" si="159"/>
        <v>0</v>
      </c>
      <c r="OAO393" s="21">
        <f t="shared" ref="OAO393:OCZ393" si="160">SUM(OAO388:OAO392)</f>
        <v>0</v>
      </c>
      <c r="OAP393" s="21">
        <f t="shared" si="160"/>
        <v>0</v>
      </c>
      <c r="OAQ393" s="21">
        <f t="shared" si="160"/>
        <v>0</v>
      </c>
      <c r="OAR393" s="21">
        <f t="shared" si="160"/>
        <v>0</v>
      </c>
      <c r="OAS393" s="21">
        <f t="shared" si="160"/>
        <v>0</v>
      </c>
      <c r="OAT393" s="21">
        <f t="shared" si="160"/>
        <v>0</v>
      </c>
      <c r="OAU393" s="21">
        <f t="shared" si="160"/>
        <v>0</v>
      </c>
      <c r="OAV393" s="21">
        <f t="shared" si="160"/>
        <v>0</v>
      </c>
      <c r="OAW393" s="21">
        <f t="shared" si="160"/>
        <v>0</v>
      </c>
      <c r="OAX393" s="21">
        <f t="shared" si="160"/>
        <v>0</v>
      </c>
      <c r="OAY393" s="21">
        <f t="shared" si="160"/>
        <v>0</v>
      </c>
      <c r="OAZ393" s="21">
        <f t="shared" si="160"/>
        <v>0</v>
      </c>
      <c r="OBA393" s="21">
        <f t="shared" si="160"/>
        <v>0</v>
      </c>
      <c r="OBB393" s="21">
        <f t="shared" si="160"/>
        <v>0</v>
      </c>
      <c r="OBC393" s="21">
        <f t="shared" si="160"/>
        <v>0</v>
      </c>
      <c r="OBD393" s="21">
        <f t="shared" si="160"/>
        <v>0</v>
      </c>
      <c r="OBE393" s="21">
        <f t="shared" si="160"/>
        <v>0</v>
      </c>
      <c r="OBF393" s="21">
        <f t="shared" si="160"/>
        <v>0</v>
      </c>
      <c r="OBG393" s="21">
        <f t="shared" si="160"/>
        <v>0</v>
      </c>
      <c r="OBH393" s="21">
        <f t="shared" si="160"/>
        <v>0</v>
      </c>
      <c r="OBI393" s="21">
        <f t="shared" si="160"/>
        <v>0</v>
      </c>
      <c r="OBJ393" s="21">
        <f t="shared" si="160"/>
        <v>0</v>
      </c>
      <c r="OBK393" s="21">
        <f t="shared" si="160"/>
        <v>0</v>
      </c>
      <c r="OBL393" s="21">
        <f t="shared" si="160"/>
        <v>0</v>
      </c>
      <c r="OBM393" s="21">
        <f t="shared" si="160"/>
        <v>0</v>
      </c>
      <c r="OBN393" s="21">
        <f t="shared" si="160"/>
        <v>0</v>
      </c>
      <c r="OBO393" s="21">
        <f t="shared" si="160"/>
        <v>0</v>
      </c>
      <c r="OBP393" s="21">
        <f t="shared" si="160"/>
        <v>0</v>
      </c>
      <c r="OBQ393" s="21">
        <f t="shared" si="160"/>
        <v>0</v>
      </c>
      <c r="OBR393" s="21">
        <f t="shared" si="160"/>
        <v>0</v>
      </c>
      <c r="OBS393" s="21">
        <f t="shared" si="160"/>
        <v>0</v>
      </c>
      <c r="OBT393" s="21">
        <f t="shared" si="160"/>
        <v>0</v>
      </c>
      <c r="OBU393" s="21">
        <f t="shared" si="160"/>
        <v>0</v>
      </c>
      <c r="OBV393" s="21">
        <f t="shared" si="160"/>
        <v>0</v>
      </c>
      <c r="OBW393" s="21">
        <f t="shared" si="160"/>
        <v>0</v>
      </c>
      <c r="OBX393" s="21">
        <f t="shared" si="160"/>
        <v>0</v>
      </c>
      <c r="OBY393" s="21">
        <f t="shared" si="160"/>
        <v>0</v>
      </c>
      <c r="OBZ393" s="21">
        <f t="shared" si="160"/>
        <v>0</v>
      </c>
      <c r="OCA393" s="21">
        <f t="shared" si="160"/>
        <v>0</v>
      </c>
      <c r="OCB393" s="21">
        <f t="shared" si="160"/>
        <v>0</v>
      </c>
      <c r="OCC393" s="21">
        <f t="shared" si="160"/>
        <v>0</v>
      </c>
      <c r="OCD393" s="21">
        <f t="shared" si="160"/>
        <v>0</v>
      </c>
      <c r="OCE393" s="21">
        <f t="shared" si="160"/>
        <v>0</v>
      </c>
      <c r="OCF393" s="21">
        <f t="shared" si="160"/>
        <v>0</v>
      </c>
      <c r="OCG393" s="21">
        <f t="shared" si="160"/>
        <v>0</v>
      </c>
      <c r="OCH393" s="21">
        <f t="shared" si="160"/>
        <v>0</v>
      </c>
      <c r="OCI393" s="21">
        <f t="shared" si="160"/>
        <v>0</v>
      </c>
      <c r="OCJ393" s="21">
        <f t="shared" si="160"/>
        <v>0</v>
      </c>
      <c r="OCK393" s="21">
        <f t="shared" si="160"/>
        <v>0</v>
      </c>
      <c r="OCL393" s="21">
        <f t="shared" si="160"/>
        <v>0</v>
      </c>
      <c r="OCM393" s="21">
        <f t="shared" si="160"/>
        <v>0</v>
      </c>
      <c r="OCN393" s="21">
        <f t="shared" si="160"/>
        <v>0</v>
      </c>
      <c r="OCO393" s="21">
        <f t="shared" si="160"/>
        <v>0</v>
      </c>
      <c r="OCP393" s="21">
        <f t="shared" si="160"/>
        <v>0</v>
      </c>
      <c r="OCQ393" s="21">
        <f t="shared" si="160"/>
        <v>0</v>
      </c>
      <c r="OCR393" s="21">
        <f t="shared" si="160"/>
        <v>0</v>
      </c>
      <c r="OCS393" s="21">
        <f t="shared" si="160"/>
        <v>0</v>
      </c>
      <c r="OCT393" s="21">
        <f t="shared" si="160"/>
        <v>0</v>
      </c>
      <c r="OCU393" s="21">
        <f t="shared" si="160"/>
        <v>0</v>
      </c>
      <c r="OCV393" s="21">
        <f t="shared" si="160"/>
        <v>0</v>
      </c>
      <c r="OCW393" s="21">
        <f t="shared" si="160"/>
        <v>0</v>
      </c>
      <c r="OCX393" s="21">
        <f t="shared" si="160"/>
        <v>0</v>
      </c>
      <c r="OCY393" s="21">
        <f t="shared" si="160"/>
        <v>0</v>
      </c>
      <c r="OCZ393" s="21">
        <f t="shared" si="160"/>
        <v>0</v>
      </c>
      <c r="ODA393" s="21">
        <f t="shared" ref="ODA393:OFL393" si="161">SUM(ODA388:ODA392)</f>
        <v>0</v>
      </c>
      <c r="ODB393" s="21">
        <f t="shared" si="161"/>
        <v>0</v>
      </c>
      <c r="ODC393" s="21">
        <f t="shared" si="161"/>
        <v>0</v>
      </c>
      <c r="ODD393" s="21">
        <f t="shared" si="161"/>
        <v>0</v>
      </c>
      <c r="ODE393" s="21">
        <f t="shared" si="161"/>
        <v>0</v>
      </c>
      <c r="ODF393" s="21">
        <f t="shared" si="161"/>
        <v>0</v>
      </c>
      <c r="ODG393" s="21">
        <f t="shared" si="161"/>
        <v>0</v>
      </c>
      <c r="ODH393" s="21">
        <f t="shared" si="161"/>
        <v>0</v>
      </c>
      <c r="ODI393" s="21">
        <f t="shared" si="161"/>
        <v>0</v>
      </c>
      <c r="ODJ393" s="21">
        <f t="shared" si="161"/>
        <v>0</v>
      </c>
      <c r="ODK393" s="21">
        <f t="shared" si="161"/>
        <v>0</v>
      </c>
      <c r="ODL393" s="21">
        <f t="shared" si="161"/>
        <v>0</v>
      </c>
      <c r="ODM393" s="21">
        <f t="shared" si="161"/>
        <v>0</v>
      </c>
      <c r="ODN393" s="21">
        <f t="shared" si="161"/>
        <v>0</v>
      </c>
      <c r="ODO393" s="21">
        <f t="shared" si="161"/>
        <v>0</v>
      </c>
      <c r="ODP393" s="21">
        <f t="shared" si="161"/>
        <v>0</v>
      </c>
      <c r="ODQ393" s="21">
        <f t="shared" si="161"/>
        <v>0</v>
      </c>
      <c r="ODR393" s="21">
        <f t="shared" si="161"/>
        <v>0</v>
      </c>
      <c r="ODS393" s="21">
        <f t="shared" si="161"/>
        <v>0</v>
      </c>
      <c r="ODT393" s="21">
        <f t="shared" si="161"/>
        <v>0</v>
      </c>
      <c r="ODU393" s="21">
        <f t="shared" si="161"/>
        <v>0</v>
      </c>
      <c r="ODV393" s="21">
        <f t="shared" si="161"/>
        <v>0</v>
      </c>
      <c r="ODW393" s="21">
        <f t="shared" si="161"/>
        <v>0</v>
      </c>
      <c r="ODX393" s="21">
        <f t="shared" si="161"/>
        <v>0</v>
      </c>
      <c r="ODY393" s="21">
        <f t="shared" si="161"/>
        <v>0</v>
      </c>
      <c r="ODZ393" s="21">
        <f t="shared" si="161"/>
        <v>0</v>
      </c>
      <c r="OEA393" s="21">
        <f t="shared" si="161"/>
        <v>0</v>
      </c>
      <c r="OEB393" s="21">
        <f t="shared" si="161"/>
        <v>0</v>
      </c>
      <c r="OEC393" s="21">
        <f t="shared" si="161"/>
        <v>0</v>
      </c>
      <c r="OED393" s="21">
        <f t="shared" si="161"/>
        <v>0</v>
      </c>
      <c r="OEE393" s="21">
        <f t="shared" si="161"/>
        <v>0</v>
      </c>
      <c r="OEF393" s="21">
        <f t="shared" si="161"/>
        <v>0</v>
      </c>
      <c r="OEG393" s="21">
        <f t="shared" si="161"/>
        <v>0</v>
      </c>
      <c r="OEH393" s="21">
        <f t="shared" si="161"/>
        <v>0</v>
      </c>
      <c r="OEI393" s="21">
        <f t="shared" si="161"/>
        <v>0</v>
      </c>
      <c r="OEJ393" s="21">
        <f t="shared" si="161"/>
        <v>0</v>
      </c>
      <c r="OEK393" s="21">
        <f t="shared" si="161"/>
        <v>0</v>
      </c>
      <c r="OEL393" s="21">
        <f t="shared" si="161"/>
        <v>0</v>
      </c>
      <c r="OEM393" s="21">
        <f t="shared" si="161"/>
        <v>0</v>
      </c>
      <c r="OEN393" s="21">
        <f t="shared" si="161"/>
        <v>0</v>
      </c>
      <c r="OEO393" s="21">
        <f t="shared" si="161"/>
        <v>0</v>
      </c>
      <c r="OEP393" s="21">
        <f t="shared" si="161"/>
        <v>0</v>
      </c>
      <c r="OEQ393" s="21">
        <f t="shared" si="161"/>
        <v>0</v>
      </c>
      <c r="OER393" s="21">
        <f t="shared" si="161"/>
        <v>0</v>
      </c>
      <c r="OES393" s="21">
        <f t="shared" si="161"/>
        <v>0</v>
      </c>
      <c r="OET393" s="21">
        <f t="shared" si="161"/>
        <v>0</v>
      </c>
      <c r="OEU393" s="21">
        <f t="shared" si="161"/>
        <v>0</v>
      </c>
      <c r="OEV393" s="21">
        <f t="shared" si="161"/>
        <v>0</v>
      </c>
      <c r="OEW393" s="21">
        <f t="shared" si="161"/>
        <v>0</v>
      </c>
      <c r="OEX393" s="21">
        <f t="shared" si="161"/>
        <v>0</v>
      </c>
      <c r="OEY393" s="21">
        <f t="shared" si="161"/>
        <v>0</v>
      </c>
      <c r="OEZ393" s="21">
        <f t="shared" si="161"/>
        <v>0</v>
      </c>
      <c r="OFA393" s="21">
        <f t="shared" si="161"/>
        <v>0</v>
      </c>
      <c r="OFB393" s="21">
        <f t="shared" si="161"/>
        <v>0</v>
      </c>
      <c r="OFC393" s="21">
        <f t="shared" si="161"/>
        <v>0</v>
      </c>
      <c r="OFD393" s="21">
        <f t="shared" si="161"/>
        <v>0</v>
      </c>
      <c r="OFE393" s="21">
        <f t="shared" si="161"/>
        <v>0</v>
      </c>
      <c r="OFF393" s="21">
        <f t="shared" si="161"/>
        <v>0</v>
      </c>
      <c r="OFG393" s="21">
        <f t="shared" si="161"/>
        <v>0</v>
      </c>
      <c r="OFH393" s="21">
        <f t="shared" si="161"/>
        <v>0</v>
      </c>
      <c r="OFI393" s="21">
        <f t="shared" si="161"/>
        <v>0</v>
      </c>
      <c r="OFJ393" s="21">
        <f t="shared" si="161"/>
        <v>0</v>
      </c>
      <c r="OFK393" s="21">
        <f t="shared" si="161"/>
        <v>0</v>
      </c>
      <c r="OFL393" s="21">
        <f t="shared" si="161"/>
        <v>0</v>
      </c>
      <c r="OFM393" s="21">
        <f t="shared" ref="OFM393:OHX393" si="162">SUM(OFM388:OFM392)</f>
        <v>0</v>
      </c>
      <c r="OFN393" s="21">
        <f t="shared" si="162"/>
        <v>0</v>
      </c>
      <c r="OFO393" s="21">
        <f t="shared" si="162"/>
        <v>0</v>
      </c>
      <c r="OFP393" s="21">
        <f t="shared" si="162"/>
        <v>0</v>
      </c>
      <c r="OFQ393" s="21">
        <f t="shared" si="162"/>
        <v>0</v>
      </c>
      <c r="OFR393" s="21">
        <f t="shared" si="162"/>
        <v>0</v>
      </c>
      <c r="OFS393" s="21">
        <f t="shared" si="162"/>
        <v>0</v>
      </c>
      <c r="OFT393" s="21">
        <f t="shared" si="162"/>
        <v>0</v>
      </c>
      <c r="OFU393" s="21">
        <f t="shared" si="162"/>
        <v>0</v>
      </c>
      <c r="OFV393" s="21">
        <f t="shared" si="162"/>
        <v>0</v>
      </c>
      <c r="OFW393" s="21">
        <f t="shared" si="162"/>
        <v>0</v>
      </c>
      <c r="OFX393" s="21">
        <f t="shared" si="162"/>
        <v>0</v>
      </c>
      <c r="OFY393" s="21">
        <f t="shared" si="162"/>
        <v>0</v>
      </c>
      <c r="OFZ393" s="21">
        <f t="shared" si="162"/>
        <v>0</v>
      </c>
      <c r="OGA393" s="21">
        <f t="shared" si="162"/>
        <v>0</v>
      </c>
      <c r="OGB393" s="21">
        <f t="shared" si="162"/>
        <v>0</v>
      </c>
      <c r="OGC393" s="21">
        <f t="shared" si="162"/>
        <v>0</v>
      </c>
      <c r="OGD393" s="21">
        <f t="shared" si="162"/>
        <v>0</v>
      </c>
      <c r="OGE393" s="21">
        <f t="shared" si="162"/>
        <v>0</v>
      </c>
      <c r="OGF393" s="21">
        <f t="shared" si="162"/>
        <v>0</v>
      </c>
      <c r="OGG393" s="21">
        <f t="shared" si="162"/>
        <v>0</v>
      </c>
      <c r="OGH393" s="21">
        <f t="shared" si="162"/>
        <v>0</v>
      </c>
      <c r="OGI393" s="21">
        <f t="shared" si="162"/>
        <v>0</v>
      </c>
      <c r="OGJ393" s="21">
        <f t="shared" si="162"/>
        <v>0</v>
      </c>
      <c r="OGK393" s="21">
        <f t="shared" si="162"/>
        <v>0</v>
      </c>
      <c r="OGL393" s="21">
        <f t="shared" si="162"/>
        <v>0</v>
      </c>
      <c r="OGM393" s="21">
        <f t="shared" si="162"/>
        <v>0</v>
      </c>
      <c r="OGN393" s="21">
        <f t="shared" si="162"/>
        <v>0</v>
      </c>
      <c r="OGO393" s="21">
        <f t="shared" si="162"/>
        <v>0</v>
      </c>
      <c r="OGP393" s="21">
        <f t="shared" si="162"/>
        <v>0</v>
      </c>
      <c r="OGQ393" s="21">
        <f t="shared" si="162"/>
        <v>0</v>
      </c>
      <c r="OGR393" s="21">
        <f t="shared" si="162"/>
        <v>0</v>
      </c>
      <c r="OGS393" s="21">
        <f t="shared" si="162"/>
        <v>0</v>
      </c>
      <c r="OGT393" s="21">
        <f t="shared" si="162"/>
        <v>0</v>
      </c>
      <c r="OGU393" s="21">
        <f t="shared" si="162"/>
        <v>0</v>
      </c>
      <c r="OGV393" s="21">
        <f t="shared" si="162"/>
        <v>0</v>
      </c>
      <c r="OGW393" s="21">
        <f t="shared" si="162"/>
        <v>0</v>
      </c>
      <c r="OGX393" s="21">
        <f t="shared" si="162"/>
        <v>0</v>
      </c>
      <c r="OGY393" s="21">
        <f t="shared" si="162"/>
        <v>0</v>
      </c>
      <c r="OGZ393" s="21">
        <f t="shared" si="162"/>
        <v>0</v>
      </c>
      <c r="OHA393" s="21">
        <f t="shared" si="162"/>
        <v>0</v>
      </c>
      <c r="OHB393" s="21">
        <f t="shared" si="162"/>
        <v>0</v>
      </c>
      <c r="OHC393" s="21">
        <f t="shared" si="162"/>
        <v>0</v>
      </c>
      <c r="OHD393" s="21">
        <f t="shared" si="162"/>
        <v>0</v>
      </c>
      <c r="OHE393" s="21">
        <f t="shared" si="162"/>
        <v>0</v>
      </c>
      <c r="OHF393" s="21">
        <f t="shared" si="162"/>
        <v>0</v>
      </c>
      <c r="OHG393" s="21">
        <f t="shared" si="162"/>
        <v>0</v>
      </c>
      <c r="OHH393" s="21">
        <f t="shared" si="162"/>
        <v>0</v>
      </c>
      <c r="OHI393" s="21">
        <f t="shared" si="162"/>
        <v>0</v>
      </c>
      <c r="OHJ393" s="21">
        <f t="shared" si="162"/>
        <v>0</v>
      </c>
      <c r="OHK393" s="21">
        <f t="shared" si="162"/>
        <v>0</v>
      </c>
      <c r="OHL393" s="21">
        <f t="shared" si="162"/>
        <v>0</v>
      </c>
      <c r="OHM393" s="21">
        <f t="shared" si="162"/>
        <v>0</v>
      </c>
      <c r="OHN393" s="21">
        <f t="shared" si="162"/>
        <v>0</v>
      </c>
      <c r="OHO393" s="21">
        <f t="shared" si="162"/>
        <v>0</v>
      </c>
      <c r="OHP393" s="21">
        <f t="shared" si="162"/>
        <v>0</v>
      </c>
      <c r="OHQ393" s="21">
        <f t="shared" si="162"/>
        <v>0</v>
      </c>
      <c r="OHR393" s="21">
        <f t="shared" si="162"/>
        <v>0</v>
      </c>
      <c r="OHS393" s="21">
        <f t="shared" si="162"/>
        <v>0</v>
      </c>
      <c r="OHT393" s="21">
        <f t="shared" si="162"/>
        <v>0</v>
      </c>
      <c r="OHU393" s="21">
        <f t="shared" si="162"/>
        <v>0</v>
      </c>
      <c r="OHV393" s="21">
        <f t="shared" si="162"/>
        <v>0</v>
      </c>
      <c r="OHW393" s="21">
        <f t="shared" si="162"/>
        <v>0</v>
      </c>
      <c r="OHX393" s="21">
        <f t="shared" si="162"/>
        <v>0</v>
      </c>
      <c r="OHY393" s="21">
        <f t="shared" ref="OHY393:OKJ393" si="163">SUM(OHY388:OHY392)</f>
        <v>0</v>
      </c>
      <c r="OHZ393" s="21">
        <f t="shared" si="163"/>
        <v>0</v>
      </c>
      <c r="OIA393" s="21">
        <f t="shared" si="163"/>
        <v>0</v>
      </c>
      <c r="OIB393" s="21">
        <f t="shared" si="163"/>
        <v>0</v>
      </c>
      <c r="OIC393" s="21">
        <f t="shared" si="163"/>
        <v>0</v>
      </c>
      <c r="OID393" s="21">
        <f t="shared" si="163"/>
        <v>0</v>
      </c>
      <c r="OIE393" s="21">
        <f t="shared" si="163"/>
        <v>0</v>
      </c>
      <c r="OIF393" s="21">
        <f t="shared" si="163"/>
        <v>0</v>
      </c>
      <c r="OIG393" s="21">
        <f t="shared" si="163"/>
        <v>0</v>
      </c>
      <c r="OIH393" s="21">
        <f t="shared" si="163"/>
        <v>0</v>
      </c>
      <c r="OII393" s="21">
        <f t="shared" si="163"/>
        <v>0</v>
      </c>
      <c r="OIJ393" s="21">
        <f t="shared" si="163"/>
        <v>0</v>
      </c>
      <c r="OIK393" s="21">
        <f t="shared" si="163"/>
        <v>0</v>
      </c>
      <c r="OIL393" s="21">
        <f t="shared" si="163"/>
        <v>0</v>
      </c>
      <c r="OIM393" s="21">
        <f t="shared" si="163"/>
        <v>0</v>
      </c>
      <c r="OIN393" s="21">
        <f t="shared" si="163"/>
        <v>0</v>
      </c>
      <c r="OIO393" s="21">
        <f t="shared" si="163"/>
        <v>0</v>
      </c>
      <c r="OIP393" s="21">
        <f t="shared" si="163"/>
        <v>0</v>
      </c>
      <c r="OIQ393" s="21">
        <f t="shared" si="163"/>
        <v>0</v>
      </c>
      <c r="OIR393" s="21">
        <f t="shared" si="163"/>
        <v>0</v>
      </c>
      <c r="OIS393" s="21">
        <f t="shared" si="163"/>
        <v>0</v>
      </c>
      <c r="OIT393" s="21">
        <f t="shared" si="163"/>
        <v>0</v>
      </c>
      <c r="OIU393" s="21">
        <f t="shared" si="163"/>
        <v>0</v>
      </c>
      <c r="OIV393" s="21">
        <f t="shared" si="163"/>
        <v>0</v>
      </c>
      <c r="OIW393" s="21">
        <f t="shared" si="163"/>
        <v>0</v>
      </c>
      <c r="OIX393" s="21">
        <f t="shared" si="163"/>
        <v>0</v>
      </c>
      <c r="OIY393" s="21">
        <f t="shared" si="163"/>
        <v>0</v>
      </c>
      <c r="OIZ393" s="21">
        <f t="shared" si="163"/>
        <v>0</v>
      </c>
      <c r="OJA393" s="21">
        <f t="shared" si="163"/>
        <v>0</v>
      </c>
      <c r="OJB393" s="21">
        <f t="shared" si="163"/>
        <v>0</v>
      </c>
      <c r="OJC393" s="21">
        <f t="shared" si="163"/>
        <v>0</v>
      </c>
      <c r="OJD393" s="21">
        <f t="shared" si="163"/>
        <v>0</v>
      </c>
      <c r="OJE393" s="21">
        <f t="shared" si="163"/>
        <v>0</v>
      </c>
      <c r="OJF393" s="21">
        <f t="shared" si="163"/>
        <v>0</v>
      </c>
      <c r="OJG393" s="21">
        <f t="shared" si="163"/>
        <v>0</v>
      </c>
      <c r="OJH393" s="21">
        <f t="shared" si="163"/>
        <v>0</v>
      </c>
      <c r="OJI393" s="21">
        <f t="shared" si="163"/>
        <v>0</v>
      </c>
      <c r="OJJ393" s="21">
        <f t="shared" si="163"/>
        <v>0</v>
      </c>
      <c r="OJK393" s="21">
        <f t="shared" si="163"/>
        <v>0</v>
      </c>
      <c r="OJL393" s="21">
        <f t="shared" si="163"/>
        <v>0</v>
      </c>
      <c r="OJM393" s="21">
        <f t="shared" si="163"/>
        <v>0</v>
      </c>
      <c r="OJN393" s="21">
        <f t="shared" si="163"/>
        <v>0</v>
      </c>
      <c r="OJO393" s="21">
        <f t="shared" si="163"/>
        <v>0</v>
      </c>
      <c r="OJP393" s="21">
        <f t="shared" si="163"/>
        <v>0</v>
      </c>
      <c r="OJQ393" s="21">
        <f t="shared" si="163"/>
        <v>0</v>
      </c>
      <c r="OJR393" s="21">
        <f t="shared" si="163"/>
        <v>0</v>
      </c>
      <c r="OJS393" s="21">
        <f t="shared" si="163"/>
        <v>0</v>
      </c>
      <c r="OJT393" s="21">
        <f t="shared" si="163"/>
        <v>0</v>
      </c>
      <c r="OJU393" s="21">
        <f t="shared" si="163"/>
        <v>0</v>
      </c>
      <c r="OJV393" s="21">
        <f t="shared" si="163"/>
        <v>0</v>
      </c>
      <c r="OJW393" s="21">
        <f t="shared" si="163"/>
        <v>0</v>
      </c>
      <c r="OJX393" s="21">
        <f t="shared" si="163"/>
        <v>0</v>
      </c>
      <c r="OJY393" s="21">
        <f t="shared" si="163"/>
        <v>0</v>
      </c>
      <c r="OJZ393" s="21">
        <f t="shared" si="163"/>
        <v>0</v>
      </c>
      <c r="OKA393" s="21">
        <f t="shared" si="163"/>
        <v>0</v>
      </c>
      <c r="OKB393" s="21">
        <f t="shared" si="163"/>
        <v>0</v>
      </c>
      <c r="OKC393" s="21">
        <f t="shared" si="163"/>
        <v>0</v>
      </c>
      <c r="OKD393" s="21">
        <f t="shared" si="163"/>
        <v>0</v>
      </c>
      <c r="OKE393" s="21">
        <f t="shared" si="163"/>
        <v>0</v>
      </c>
      <c r="OKF393" s="21">
        <f t="shared" si="163"/>
        <v>0</v>
      </c>
      <c r="OKG393" s="21">
        <f t="shared" si="163"/>
        <v>0</v>
      </c>
      <c r="OKH393" s="21">
        <f t="shared" si="163"/>
        <v>0</v>
      </c>
      <c r="OKI393" s="21">
        <f t="shared" si="163"/>
        <v>0</v>
      </c>
      <c r="OKJ393" s="21">
        <f t="shared" si="163"/>
        <v>0</v>
      </c>
      <c r="OKK393" s="21">
        <f t="shared" ref="OKK393:OMV393" si="164">SUM(OKK388:OKK392)</f>
        <v>0</v>
      </c>
      <c r="OKL393" s="21">
        <f t="shared" si="164"/>
        <v>0</v>
      </c>
      <c r="OKM393" s="21">
        <f t="shared" si="164"/>
        <v>0</v>
      </c>
      <c r="OKN393" s="21">
        <f t="shared" si="164"/>
        <v>0</v>
      </c>
      <c r="OKO393" s="21">
        <f t="shared" si="164"/>
        <v>0</v>
      </c>
      <c r="OKP393" s="21">
        <f t="shared" si="164"/>
        <v>0</v>
      </c>
      <c r="OKQ393" s="21">
        <f t="shared" si="164"/>
        <v>0</v>
      </c>
      <c r="OKR393" s="21">
        <f t="shared" si="164"/>
        <v>0</v>
      </c>
      <c r="OKS393" s="21">
        <f t="shared" si="164"/>
        <v>0</v>
      </c>
      <c r="OKT393" s="21">
        <f t="shared" si="164"/>
        <v>0</v>
      </c>
      <c r="OKU393" s="21">
        <f t="shared" si="164"/>
        <v>0</v>
      </c>
      <c r="OKV393" s="21">
        <f t="shared" si="164"/>
        <v>0</v>
      </c>
      <c r="OKW393" s="21">
        <f t="shared" si="164"/>
        <v>0</v>
      </c>
      <c r="OKX393" s="21">
        <f t="shared" si="164"/>
        <v>0</v>
      </c>
      <c r="OKY393" s="21">
        <f t="shared" si="164"/>
        <v>0</v>
      </c>
      <c r="OKZ393" s="21">
        <f t="shared" si="164"/>
        <v>0</v>
      </c>
      <c r="OLA393" s="21">
        <f t="shared" si="164"/>
        <v>0</v>
      </c>
      <c r="OLB393" s="21">
        <f t="shared" si="164"/>
        <v>0</v>
      </c>
      <c r="OLC393" s="21">
        <f t="shared" si="164"/>
        <v>0</v>
      </c>
      <c r="OLD393" s="21">
        <f t="shared" si="164"/>
        <v>0</v>
      </c>
      <c r="OLE393" s="21">
        <f t="shared" si="164"/>
        <v>0</v>
      </c>
      <c r="OLF393" s="21">
        <f t="shared" si="164"/>
        <v>0</v>
      </c>
      <c r="OLG393" s="21">
        <f t="shared" si="164"/>
        <v>0</v>
      </c>
      <c r="OLH393" s="21">
        <f t="shared" si="164"/>
        <v>0</v>
      </c>
      <c r="OLI393" s="21">
        <f t="shared" si="164"/>
        <v>0</v>
      </c>
      <c r="OLJ393" s="21">
        <f t="shared" si="164"/>
        <v>0</v>
      </c>
      <c r="OLK393" s="21">
        <f t="shared" si="164"/>
        <v>0</v>
      </c>
      <c r="OLL393" s="21">
        <f t="shared" si="164"/>
        <v>0</v>
      </c>
      <c r="OLM393" s="21">
        <f t="shared" si="164"/>
        <v>0</v>
      </c>
      <c r="OLN393" s="21">
        <f t="shared" si="164"/>
        <v>0</v>
      </c>
      <c r="OLO393" s="21">
        <f t="shared" si="164"/>
        <v>0</v>
      </c>
      <c r="OLP393" s="21">
        <f t="shared" si="164"/>
        <v>0</v>
      </c>
      <c r="OLQ393" s="21">
        <f t="shared" si="164"/>
        <v>0</v>
      </c>
      <c r="OLR393" s="21">
        <f t="shared" si="164"/>
        <v>0</v>
      </c>
      <c r="OLS393" s="21">
        <f t="shared" si="164"/>
        <v>0</v>
      </c>
      <c r="OLT393" s="21">
        <f t="shared" si="164"/>
        <v>0</v>
      </c>
      <c r="OLU393" s="21">
        <f t="shared" si="164"/>
        <v>0</v>
      </c>
      <c r="OLV393" s="21">
        <f t="shared" si="164"/>
        <v>0</v>
      </c>
      <c r="OLW393" s="21">
        <f t="shared" si="164"/>
        <v>0</v>
      </c>
      <c r="OLX393" s="21">
        <f t="shared" si="164"/>
        <v>0</v>
      </c>
      <c r="OLY393" s="21">
        <f t="shared" si="164"/>
        <v>0</v>
      </c>
      <c r="OLZ393" s="21">
        <f t="shared" si="164"/>
        <v>0</v>
      </c>
      <c r="OMA393" s="21">
        <f t="shared" si="164"/>
        <v>0</v>
      </c>
      <c r="OMB393" s="21">
        <f t="shared" si="164"/>
        <v>0</v>
      </c>
      <c r="OMC393" s="21">
        <f t="shared" si="164"/>
        <v>0</v>
      </c>
      <c r="OMD393" s="21">
        <f t="shared" si="164"/>
        <v>0</v>
      </c>
      <c r="OME393" s="21">
        <f t="shared" si="164"/>
        <v>0</v>
      </c>
      <c r="OMF393" s="21">
        <f t="shared" si="164"/>
        <v>0</v>
      </c>
      <c r="OMG393" s="21">
        <f t="shared" si="164"/>
        <v>0</v>
      </c>
      <c r="OMH393" s="21">
        <f t="shared" si="164"/>
        <v>0</v>
      </c>
      <c r="OMI393" s="21">
        <f t="shared" si="164"/>
        <v>0</v>
      </c>
      <c r="OMJ393" s="21">
        <f t="shared" si="164"/>
        <v>0</v>
      </c>
      <c r="OMK393" s="21">
        <f t="shared" si="164"/>
        <v>0</v>
      </c>
      <c r="OML393" s="21">
        <f t="shared" si="164"/>
        <v>0</v>
      </c>
      <c r="OMM393" s="21">
        <f t="shared" si="164"/>
        <v>0</v>
      </c>
      <c r="OMN393" s="21">
        <f t="shared" si="164"/>
        <v>0</v>
      </c>
      <c r="OMO393" s="21">
        <f t="shared" si="164"/>
        <v>0</v>
      </c>
      <c r="OMP393" s="21">
        <f t="shared" si="164"/>
        <v>0</v>
      </c>
      <c r="OMQ393" s="21">
        <f t="shared" si="164"/>
        <v>0</v>
      </c>
      <c r="OMR393" s="21">
        <f t="shared" si="164"/>
        <v>0</v>
      </c>
      <c r="OMS393" s="21">
        <f t="shared" si="164"/>
        <v>0</v>
      </c>
      <c r="OMT393" s="21">
        <f t="shared" si="164"/>
        <v>0</v>
      </c>
      <c r="OMU393" s="21">
        <f t="shared" si="164"/>
        <v>0</v>
      </c>
      <c r="OMV393" s="21">
        <f t="shared" si="164"/>
        <v>0</v>
      </c>
      <c r="OMW393" s="21">
        <f t="shared" ref="OMW393:OPH393" si="165">SUM(OMW388:OMW392)</f>
        <v>0</v>
      </c>
      <c r="OMX393" s="21">
        <f t="shared" si="165"/>
        <v>0</v>
      </c>
      <c r="OMY393" s="21">
        <f t="shared" si="165"/>
        <v>0</v>
      </c>
      <c r="OMZ393" s="21">
        <f t="shared" si="165"/>
        <v>0</v>
      </c>
      <c r="ONA393" s="21">
        <f t="shared" si="165"/>
        <v>0</v>
      </c>
      <c r="ONB393" s="21">
        <f t="shared" si="165"/>
        <v>0</v>
      </c>
      <c r="ONC393" s="21">
        <f t="shared" si="165"/>
        <v>0</v>
      </c>
      <c r="OND393" s="21">
        <f t="shared" si="165"/>
        <v>0</v>
      </c>
      <c r="ONE393" s="21">
        <f t="shared" si="165"/>
        <v>0</v>
      </c>
      <c r="ONF393" s="21">
        <f t="shared" si="165"/>
        <v>0</v>
      </c>
      <c r="ONG393" s="21">
        <f t="shared" si="165"/>
        <v>0</v>
      </c>
      <c r="ONH393" s="21">
        <f t="shared" si="165"/>
        <v>0</v>
      </c>
      <c r="ONI393" s="21">
        <f t="shared" si="165"/>
        <v>0</v>
      </c>
      <c r="ONJ393" s="21">
        <f t="shared" si="165"/>
        <v>0</v>
      </c>
      <c r="ONK393" s="21">
        <f t="shared" si="165"/>
        <v>0</v>
      </c>
      <c r="ONL393" s="21">
        <f t="shared" si="165"/>
        <v>0</v>
      </c>
      <c r="ONM393" s="21">
        <f t="shared" si="165"/>
        <v>0</v>
      </c>
      <c r="ONN393" s="21">
        <f t="shared" si="165"/>
        <v>0</v>
      </c>
      <c r="ONO393" s="21">
        <f t="shared" si="165"/>
        <v>0</v>
      </c>
      <c r="ONP393" s="21">
        <f t="shared" si="165"/>
        <v>0</v>
      </c>
      <c r="ONQ393" s="21">
        <f t="shared" si="165"/>
        <v>0</v>
      </c>
      <c r="ONR393" s="21">
        <f t="shared" si="165"/>
        <v>0</v>
      </c>
      <c r="ONS393" s="21">
        <f t="shared" si="165"/>
        <v>0</v>
      </c>
      <c r="ONT393" s="21">
        <f t="shared" si="165"/>
        <v>0</v>
      </c>
      <c r="ONU393" s="21">
        <f t="shared" si="165"/>
        <v>0</v>
      </c>
      <c r="ONV393" s="21">
        <f t="shared" si="165"/>
        <v>0</v>
      </c>
      <c r="ONW393" s="21">
        <f t="shared" si="165"/>
        <v>0</v>
      </c>
      <c r="ONX393" s="21">
        <f t="shared" si="165"/>
        <v>0</v>
      </c>
      <c r="ONY393" s="21">
        <f t="shared" si="165"/>
        <v>0</v>
      </c>
      <c r="ONZ393" s="21">
        <f t="shared" si="165"/>
        <v>0</v>
      </c>
      <c r="OOA393" s="21">
        <f t="shared" si="165"/>
        <v>0</v>
      </c>
      <c r="OOB393" s="21">
        <f t="shared" si="165"/>
        <v>0</v>
      </c>
      <c r="OOC393" s="21">
        <f t="shared" si="165"/>
        <v>0</v>
      </c>
      <c r="OOD393" s="21">
        <f t="shared" si="165"/>
        <v>0</v>
      </c>
      <c r="OOE393" s="21">
        <f t="shared" si="165"/>
        <v>0</v>
      </c>
      <c r="OOF393" s="21">
        <f t="shared" si="165"/>
        <v>0</v>
      </c>
      <c r="OOG393" s="21">
        <f t="shared" si="165"/>
        <v>0</v>
      </c>
      <c r="OOH393" s="21">
        <f t="shared" si="165"/>
        <v>0</v>
      </c>
      <c r="OOI393" s="21">
        <f t="shared" si="165"/>
        <v>0</v>
      </c>
      <c r="OOJ393" s="21">
        <f t="shared" si="165"/>
        <v>0</v>
      </c>
      <c r="OOK393" s="21">
        <f t="shared" si="165"/>
        <v>0</v>
      </c>
      <c r="OOL393" s="21">
        <f t="shared" si="165"/>
        <v>0</v>
      </c>
      <c r="OOM393" s="21">
        <f t="shared" si="165"/>
        <v>0</v>
      </c>
      <c r="OON393" s="21">
        <f t="shared" si="165"/>
        <v>0</v>
      </c>
      <c r="OOO393" s="21">
        <f t="shared" si="165"/>
        <v>0</v>
      </c>
      <c r="OOP393" s="21">
        <f t="shared" si="165"/>
        <v>0</v>
      </c>
      <c r="OOQ393" s="21">
        <f t="shared" si="165"/>
        <v>0</v>
      </c>
      <c r="OOR393" s="21">
        <f t="shared" si="165"/>
        <v>0</v>
      </c>
      <c r="OOS393" s="21">
        <f t="shared" si="165"/>
        <v>0</v>
      </c>
      <c r="OOT393" s="21">
        <f t="shared" si="165"/>
        <v>0</v>
      </c>
      <c r="OOU393" s="21">
        <f t="shared" si="165"/>
        <v>0</v>
      </c>
      <c r="OOV393" s="21">
        <f t="shared" si="165"/>
        <v>0</v>
      </c>
      <c r="OOW393" s="21">
        <f t="shared" si="165"/>
        <v>0</v>
      </c>
      <c r="OOX393" s="21">
        <f t="shared" si="165"/>
        <v>0</v>
      </c>
      <c r="OOY393" s="21">
        <f t="shared" si="165"/>
        <v>0</v>
      </c>
      <c r="OOZ393" s="21">
        <f t="shared" si="165"/>
        <v>0</v>
      </c>
      <c r="OPA393" s="21">
        <f t="shared" si="165"/>
        <v>0</v>
      </c>
      <c r="OPB393" s="21">
        <f t="shared" si="165"/>
        <v>0</v>
      </c>
      <c r="OPC393" s="21">
        <f t="shared" si="165"/>
        <v>0</v>
      </c>
      <c r="OPD393" s="21">
        <f t="shared" si="165"/>
        <v>0</v>
      </c>
      <c r="OPE393" s="21">
        <f t="shared" si="165"/>
        <v>0</v>
      </c>
      <c r="OPF393" s="21">
        <f t="shared" si="165"/>
        <v>0</v>
      </c>
      <c r="OPG393" s="21">
        <f t="shared" si="165"/>
        <v>0</v>
      </c>
      <c r="OPH393" s="21">
        <f t="shared" si="165"/>
        <v>0</v>
      </c>
      <c r="OPI393" s="21">
        <f t="shared" ref="OPI393:ORT393" si="166">SUM(OPI388:OPI392)</f>
        <v>0</v>
      </c>
      <c r="OPJ393" s="21">
        <f t="shared" si="166"/>
        <v>0</v>
      </c>
      <c r="OPK393" s="21">
        <f t="shared" si="166"/>
        <v>0</v>
      </c>
      <c r="OPL393" s="21">
        <f t="shared" si="166"/>
        <v>0</v>
      </c>
      <c r="OPM393" s="21">
        <f t="shared" si="166"/>
        <v>0</v>
      </c>
      <c r="OPN393" s="21">
        <f t="shared" si="166"/>
        <v>0</v>
      </c>
      <c r="OPO393" s="21">
        <f t="shared" si="166"/>
        <v>0</v>
      </c>
      <c r="OPP393" s="21">
        <f t="shared" si="166"/>
        <v>0</v>
      </c>
      <c r="OPQ393" s="21">
        <f t="shared" si="166"/>
        <v>0</v>
      </c>
      <c r="OPR393" s="21">
        <f t="shared" si="166"/>
        <v>0</v>
      </c>
      <c r="OPS393" s="21">
        <f t="shared" si="166"/>
        <v>0</v>
      </c>
      <c r="OPT393" s="21">
        <f t="shared" si="166"/>
        <v>0</v>
      </c>
      <c r="OPU393" s="21">
        <f t="shared" si="166"/>
        <v>0</v>
      </c>
      <c r="OPV393" s="21">
        <f t="shared" si="166"/>
        <v>0</v>
      </c>
      <c r="OPW393" s="21">
        <f t="shared" si="166"/>
        <v>0</v>
      </c>
      <c r="OPX393" s="21">
        <f t="shared" si="166"/>
        <v>0</v>
      </c>
      <c r="OPY393" s="21">
        <f t="shared" si="166"/>
        <v>0</v>
      </c>
      <c r="OPZ393" s="21">
        <f t="shared" si="166"/>
        <v>0</v>
      </c>
      <c r="OQA393" s="21">
        <f t="shared" si="166"/>
        <v>0</v>
      </c>
      <c r="OQB393" s="21">
        <f t="shared" si="166"/>
        <v>0</v>
      </c>
      <c r="OQC393" s="21">
        <f t="shared" si="166"/>
        <v>0</v>
      </c>
      <c r="OQD393" s="21">
        <f t="shared" si="166"/>
        <v>0</v>
      </c>
      <c r="OQE393" s="21">
        <f t="shared" si="166"/>
        <v>0</v>
      </c>
      <c r="OQF393" s="21">
        <f t="shared" si="166"/>
        <v>0</v>
      </c>
      <c r="OQG393" s="21">
        <f t="shared" si="166"/>
        <v>0</v>
      </c>
      <c r="OQH393" s="21">
        <f t="shared" si="166"/>
        <v>0</v>
      </c>
      <c r="OQI393" s="21">
        <f t="shared" si="166"/>
        <v>0</v>
      </c>
      <c r="OQJ393" s="21">
        <f t="shared" si="166"/>
        <v>0</v>
      </c>
      <c r="OQK393" s="21">
        <f t="shared" si="166"/>
        <v>0</v>
      </c>
      <c r="OQL393" s="21">
        <f t="shared" si="166"/>
        <v>0</v>
      </c>
      <c r="OQM393" s="21">
        <f t="shared" si="166"/>
        <v>0</v>
      </c>
      <c r="OQN393" s="21">
        <f t="shared" si="166"/>
        <v>0</v>
      </c>
      <c r="OQO393" s="21">
        <f t="shared" si="166"/>
        <v>0</v>
      </c>
      <c r="OQP393" s="21">
        <f t="shared" si="166"/>
        <v>0</v>
      </c>
      <c r="OQQ393" s="21">
        <f t="shared" si="166"/>
        <v>0</v>
      </c>
      <c r="OQR393" s="21">
        <f t="shared" si="166"/>
        <v>0</v>
      </c>
      <c r="OQS393" s="21">
        <f t="shared" si="166"/>
        <v>0</v>
      </c>
      <c r="OQT393" s="21">
        <f t="shared" si="166"/>
        <v>0</v>
      </c>
      <c r="OQU393" s="21">
        <f t="shared" si="166"/>
        <v>0</v>
      </c>
      <c r="OQV393" s="21">
        <f t="shared" si="166"/>
        <v>0</v>
      </c>
      <c r="OQW393" s="21">
        <f t="shared" si="166"/>
        <v>0</v>
      </c>
      <c r="OQX393" s="21">
        <f t="shared" si="166"/>
        <v>0</v>
      </c>
      <c r="OQY393" s="21">
        <f t="shared" si="166"/>
        <v>0</v>
      </c>
      <c r="OQZ393" s="21">
        <f t="shared" si="166"/>
        <v>0</v>
      </c>
      <c r="ORA393" s="21">
        <f t="shared" si="166"/>
        <v>0</v>
      </c>
      <c r="ORB393" s="21">
        <f t="shared" si="166"/>
        <v>0</v>
      </c>
      <c r="ORC393" s="21">
        <f t="shared" si="166"/>
        <v>0</v>
      </c>
      <c r="ORD393" s="21">
        <f t="shared" si="166"/>
        <v>0</v>
      </c>
      <c r="ORE393" s="21">
        <f t="shared" si="166"/>
        <v>0</v>
      </c>
      <c r="ORF393" s="21">
        <f t="shared" si="166"/>
        <v>0</v>
      </c>
      <c r="ORG393" s="21">
        <f t="shared" si="166"/>
        <v>0</v>
      </c>
      <c r="ORH393" s="21">
        <f t="shared" si="166"/>
        <v>0</v>
      </c>
      <c r="ORI393" s="21">
        <f t="shared" si="166"/>
        <v>0</v>
      </c>
      <c r="ORJ393" s="21">
        <f t="shared" si="166"/>
        <v>0</v>
      </c>
      <c r="ORK393" s="21">
        <f t="shared" si="166"/>
        <v>0</v>
      </c>
      <c r="ORL393" s="21">
        <f t="shared" si="166"/>
        <v>0</v>
      </c>
      <c r="ORM393" s="21">
        <f t="shared" si="166"/>
        <v>0</v>
      </c>
      <c r="ORN393" s="21">
        <f t="shared" si="166"/>
        <v>0</v>
      </c>
      <c r="ORO393" s="21">
        <f t="shared" si="166"/>
        <v>0</v>
      </c>
      <c r="ORP393" s="21">
        <f t="shared" si="166"/>
        <v>0</v>
      </c>
      <c r="ORQ393" s="21">
        <f t="shared" si="166"/>
        <v>0</v>
      </c>
      <c r="ORR393" s="21">
        <f t="shared" si="166"/>
        <v>0</v>
      </c>
      <c r="ORS393" s="21">
        <f t="shared" si="166"/>
        <v>0</v>
      </c>
      <c r="ORT393" s="21">
        <f t="shared" si="166"/>
        <v>0</v>
      </c>
      <c r="ORU393" s="21">
        <f t="shared" ref="ORU393:OUF393" si="167">SUM(ORU388:ORU392)</f>
        <v>0</v>
      </c>
      <c r="ORV393" s="21">
        <f t="shared" si="167"/>
        <v>0</v>
      </c>
      <c r="ORW393" s="21">
        <f t="shared" si="167"/>
        <v>0</v>
      </c>
      <c r="ORX393" s="21">
        <f t="shared" si="167"/>
        <v>0</v>
      </c>
      <c r="ORY393" s="21">
        <f t="shared" si="167"/>
        <v>0</v>
      </c>
      <c r="ORZ393" s="21">
        <f t="shared" si="167"/>
        <v>0</v>
      </c>
      <c r="OSA393" s="21">
        <f t="shared" si="167"/>
        <v>0</v>
      </c>
      <c r="OSB393" s="21">
        <f t="shared" si="167"/>
        <v>0</v>
      </c>
      <c r="OSC393" s="21">
        <f t="shared" si="167"/>
        <v>0</v>
      </c>
      <c r="OSD393" s="21">
        <f t="shared" si="167"/>
        <v>0</v>
      </c>
      <c r="OSE393" s="21">
        <f t="shared" si="167"/>
        <v>0</v>
      </c>
      <c r="OSF393" s="21">
        <f t="shared" si="167"/>
        <v>0</v>
      </c>
      <c r="OSG393" s="21">
        <f t="shared" si="167"/>
        <v>0</v>
      </c>
      <c r="OSH393" s="21">
        <f t="shared" si="167"/>
        <v>0</v>
      </c>
      <c r="OSI393" s="21">
        <f t="shared" si="167"/>
        <v>0</v>
      </c>
      <c r="OSJ393" s="21">
        <f t="shared" si="167"/>
        <v>0</v>
      </c>
      <c r="OSK393" s="21">
        <f t="shared" si="167"/>
        <v>0</v>
      </c>
      <c r="OSL393" s="21">
        <f t="shared" si="167"/>
        <v>0</v>
      </c>
      <c r="OSM393" s="21">
        <f t="shared" si="167"/>
        <v>0</v>
      </c>
      <c r="OSN393" s="21">
        <f t="shared" si="167"/>
        <v>0</v>
      </c>
      <c r="OSO393" s="21">
        <f t="shared" si="167"/>
        <v>0</v>
      </c>
      <c r="OSP393" s="21">
        <f t="shared" si="167"/>
        <v>0</v>
      </c>
      <c r="OSQ393" s="21">
        <f t="shared" si="167"/>
        <v>0</v>
      </c>
      <c r="OSR393" s="21">
        <f t="shared" si="167"/>
        <v>0</v>
      </c>
      <c r="OSS393" s="21">
        <f t="shared" si="167"/>
        <v>0</v>
      </c>
      <c r="OST393" s="21">
        <f t="shared" si="167"/>
        <v>0</v>
      </c>
      <c r="OSU393" s="21">
        <f t="shared" si="167"/>
        <v>0</v>
      </c>
      <c r="OSV393" s="21">
        <f t="shared" si="167"/>
        <v>0</v>
      </c>
      <c r="OSW393" s="21">
        <f t="shared" si="167"/>
        <v>0</v>
      </c>
      <c r="OSX393" s="21">
        <f t="shared" si="167"/>
        <v>0</v>
      </c>
      <c r="OSY393" s="21">
        <f t="shared" si="167"/>
        <v>0</v>
      </c>
      <c r="OSZ393" s="21">
        <f t="shared" si="167"/>
        <v>0</v>
      </c>
      <c r="OTA393" s="21">
        <f t="shared" si="167"/>
        <v>0</v>
      </c>
      <c r="OTB393" s="21">
        <f t="shared" si="167"/>
        <v>0</v>
      </c>
      <c r="OTC393" s="21">
        <f t="shared" si="167"/>
        <v>0</v>
      </c>
      <c r="OTD393" s="21">
        <f t="shared" si="167"/>
        <v>0</v>
      </c>
      <c r="OTE393" s="21">
        <f t="shared" si="167"/>
        <v>0</v>
      </c>
      <c r="OTF393" s="21">
        <f t="shared" si="167"/>
        <v>0</v>
      </c>
      <c r="OTG393" s="21">
        <f t="shared" si="167"/>
        <v>0</v>
      </c>
      <c r="OTH393" s="21">
        <f t="shared" si="167"/>
        <v>0</v>
      </c>
      <c r="OTI393" s="21">
        <f t="shared" si="167"/>
        <v>0</v>
      </c>
      <c r="OTJ393" s="21">
        <f t="shared" si="167"/>
        <v>0</v>
      </c>
      <c r="OTK393" s="21">
        <f t="shared" si="167"/>
        <v>0</v>
      </c>
      <c r="OTL393" s="21">
        <f t="shared" si="167"/>
        <v>0</v>
      </c>
      <c r="OTM393" s="21">
        <f t="shared" si="167"/>
        <v>0</v>
      </c>
      <c r="OTN393" s="21">
        <f t="shared" si="167"/>
        <v>0</v>
      </c>
      <c r="OTO393" s="21">
        <f t="shared" si="167"/>
        <v>0</v>
      </c>
      <c r="OTP393" s="21">
        <f t="shared" si="167"/>
        <v>0</v>
      </c>
      <c r="OTQ393" s="21">
        <f t="shared" si="167"/>
        <v>0</v>
      </c>
      <c r="OTR393" s="21">
        <f t="shared" si="167"/>
        <v>0</v>
      </c>
      <c r="OTS393" s="21">
        <f t="shared" si="167"/>
        <v>0</v>
      </c>
      <c r="OTT393" s="21">
        <f t="shared" si="167"/>
        <v>0</v>
      </c>
      <c r="OTU393" s="21">
        <f t="shared" si="167"/>
        <v>0</v>
      </c>
      <c r="OTV393" s="21">
        <f t="shared" si="167"/>
        <v>0</v>
      </c>
      <c r="OTW393" s="21">
        <f t="shared" si="167"/>
        <v>0</v>
      </c>
      <c r="OTX393" s="21">
        <f t="shared" si="167"/>
        <v>0</v>
      </c>
      <c r="OTY393" s="21">
        <f t="shared" si="167"/>
        <v>0</v>
      </c>
      <c r="OTZ393" s="21">
        <f t="shared" si="167"/>
        <v>0</v>
      </c>
      <c r="OUA393" s="21">
        <f t="shared" si="167"/>
        <v>0</v>
      </c>
      <c r="OUB393" s="21">
        <f t="shared" si="167"/>
        <v>0</v>
      </c>
      <c r="OUC393" s="21">
        <f t="shared" si="167"/>
        <v>0</v>
      </c>
      <c r="OUD393" s="21">
        <f t="shared" si="167"/>
        <v>0</v>
      </c>
      <c r="OUE393" s="21">
        <f t="shared" si="167"/>
        <v>0</v>
      </c>
      <c r="OUF393" s="21">
        <f t="shared" si="167"/>
        <v>0</v>
      </c>
      <c r="OUG393" s="21">
        <f t="shared" ref="OUG393:OWR393" si="168">SUM(OUG388:OUG392)</f>
        <v>0</v>
      </c>
      <c r="OUH393" s="21">
        <f t="shared" si="168"/>
        <v>0</v>
      </c>
      <c r="OUI393" s="21">
        <f t="shared" si="168"/>
        <v>0</v>
      </c>
      <c r="OUJ393" s="21">
        <f t="shared" si="168"/>
        <v>0</v>
      </c>
      <c r="OUK393" s="21">
        <f t="shared" si="168"/>
        <v>0</v>
      </c>
      <c r="OUL393" s="21">
        <f t="shared" si="168"/>
        <v>0</v>
      </c>
      <c r="OUM393" s="21">
        <f t="shared" si="168"/>
        <v>0</v>
      </c>
      <c r="OUN393" s="21">
        <f t="shared" si="168"/>
        <v>0</v>
      </c>
      <c r="OUO393" s="21">
        <f t="shared" si="168"/>
        <v>0</v>
      </c>
      <c r="OUP393" s="21">
        <f t="shared" si="168"/>
        <v>0</v>
      </c>
      <c r="OUQ393" s="21">
        <f t="shared" si="168"/>
        <v>0</v>
      </c>
      <c r="OUR393" s="21">
        <f t="shared" si="168"/>
        <v>0</v>
      </c>
      <c r="OUS393" s="21">
        <f t="shared" si="168"/>
        <v>0</v>
      </c>
      <c r="OUT393" s="21">
        <f t="shared" si="168"/>
        <v>0</v>
      </c>
      <c r="OUU393" s="21">
        <f t="shared" si="168"/>
        <v>0</v>
      </c>
      <c r="OUV393" s="21">
        <f t="shared" si="168"/>
        <v>0</v>
      </c>
      <c r="OUW393" s="21">
        <f t="shared" si="168"/>
        <v>0</v>
      </c>
      <c r="OUX393" s="21">
        <f t="shared" si="168"/>
        <v>0</v>
      </c>
      <c r="OUY393" s="21">
        <f t="shared" si="168"/>
        <v>0</v>
      </c>
      <c r="OUZ393" s="21">
        <f t="shared" si="168"/>
        <v>0</v>
      </c>
      <c r="OVA393" s="21">
        <f t="shared" si="168"/>
        <v>0</v>
      </c>
      <c r="OVB393" s="21">
        <f t="shared" si="168"/>
        <v>0</v>
      </c>
      <c r="OVC393" s="21">
        <f t="shared" si="168"/>
        <v>0</v>
      </c>
      <c r="OVD393" s="21">
        <f t="shared" si="168"/>
        <v>0</v>
      </c>
      <c r="OVE393" s="21">
        <f t="shared" si="168"/>
        <v>0</v>
      </c>
      <c r="OVF393" s="21">
        <f t="shared" si="168"/>
        <v>0</v>
      </c>
      <c r="OVG393" s="21">
        <f t="shared" si="168"/>
        <v>0</v>
      </c>
      <c r="OVH393" s="21">
        <f t="shared" si="168"/>
        <v>0</v>
      </c>
      <c r="OVI393" s="21">
        <f t="shared" si="168"/>
        <v>0</v>
      </c>
      <c r="OVJ393" s="21">
        <f t="shared" si="168"/>
        <v>0</v>
      </c>
      <c r="OVK393" s="21">
        <f t="shared" si="168"/>
        <v>0</v>
      </c>
      <c r="OVL393" s="21">
        <f t="shared" si="168"/>
        <v>0</v>
      </c>
      <c r="OVM393" s="21">
        <f t="shared" si="168"/>
        <v>0</v>
      </c>
      <c r="OVN393" s="21">
        <f t="shared" si="168"/>
        <v>0</v>
      </c>
      <c r="OVO393" s="21">
        <f t="shared" si="168"/>
        <v>0</v>
      </c>
      <c r="OVP393" s="21">
        <f t="shared" si="168"/>
        <v>0</v>
      </c>
      <c r="OVQ393" s="21">
        <f t="shared" si="168"/>
        <v>0</v>
      </c>
      <c r="OVR393" s="21">
        <f t="shared" si="168"/>
        <v>0</v>
      </c>
      <c r="OVS393" s="21">
        <f t="shared" si="168"/>
        <v>0</v>
      </c>
      <c r="OVT393" s="21">
        <f t="shared" si="168"/>
        <v>0</v>
      </c>
      <c r="OVU393" s="21">
        <f t="shared" si="168"/>
        <v>0</v>
      </c>
      <c r="OVV393" s="21">
        <f t="shared" si="168"/>
        <v>0</v>
      </c>
      <c r="OVW393" s="21">
        <f t="shared" si="168"/>
        <v>0</v>
      </c>
      <c r="OVX393" s="21">
        <f t="shared" si="168"/>
        <v>0</v>
      </c>
      <c r="OVY393" s="21">
        <f t="shared" si="168"/>
        <v>0</v>
      </c>
      <c r="OVZ393" s="21">
        <f t="shared" si="168"/>
        <v>0</v>
      </c>
      <c r="OWA393" s="21">
        <f t="shared" si="168"/>
        <v>0</v>
      </c>
      <c r="OWB393" s="21">
        <f t="shared" si="168"/>
        <v>0</v>
      </c>
      <c r="OWC393" s="21">
        <f t="shared" si="168"/>
        <v>0</v>
      </c>
      <c r="OWD393" s="21">
        <f t="shared" si="168"/>
        <v>0</v>
      </c>
      <c r="OWE393" s="21">
        <f t="shared" si="168"/>
        <v>0</v>
      </c>
      <c r="OWF393" s="21">
        <f t="shared" si="168"/>
        <v>0</v>
      </c>
      <c r="OWG393" s="21">
        <f t="shared" si="168"/>
        <v>0</v>
      </c>
      <c r="OWH393" s="21">
        <f t="shared" si="168"/>
        <v>0</v>
      </c>
      <c r="OWI393" s="21">
        <f t="shared" si="168"/>
        <v>0</v>
      </c>
      <c r="OWJ393" s="21">
        <f t="shared" si="168"/>
        <v>0</v>
      </c>
      <c r="OWK393" s="21">
        <f t="shared" si="168"/>
        <v>0</v>
      </c>
      <c r="OWL393" s="21">
        <f t="shared" si="168"/>
        <v>0</v>
      </c>
      <c r="OWM393" s="21">
        <f t="shared" si="168"/>
        <v>0</v>
      </c>
      <c r="OWN393" s="21">
        <f t="shared" si="168"/>
        <v>0</v>
      </c>
      <c r="OWO393" s="21">
        <f t="shared" si="168"/>
        <v>0</v>
      </c>
      <c r="OWP393" s="21">
        <f t="shared" si="168"/>
        <v>0</v>
      </c>
      <c r="OWQ393" s="21">
        <f t="shared" si="168"/>
        <v>0</v>
      </c>
      <c r="OWR393" s="21">
        <f t="shared" si="168"/>
        <v>0</v>
      </c>
      <c r="OWS393" s="21">
        <f t="shared" ref="OWS393:OZD393" si="169">SUM(OWS388:OWS392)</f>
        <v>0</v>
      </c>
      <c r="OWT393" s="21">
        <f t="shared" si="169"/>
        <v>0</v>
      </c>
      <c r="OWU393" s="21">
        <f t="shared" si="169"/>
        <v>0</v>
      </c>
      <c r="OWV393" s="21">
        <f t="shared" si="169"/>
        <v>0</v>
      </c>
      <c r="OWW393" s="21">
        <f t="shared" si="169"/>
        <v>0</v>
      </c>
      <c r="OWX393" s="21">
        <f t="shared" si="169"/>
        <v>0</v>
      </c>
      <c r="OWY393" s="21">
        <f t="shared" si="169"/>
        <v>0</v>
      </c>
      <c r="OWZ393" s="21">
        <f t="shared" si="169"/>
        <v>0</v>
      </c>
      <c r="OXA393" s="21">
        <f t="shared" si="169"/>
        <v>0</v>
      </c>
      <c r="OXB393" s="21">
        <f t="shared" si="169"/>
        <v>0</v>
      </c>
      <c r="OXC393" s="21">
        <f t="shared" si="169"/>
        <v>0</v>
      </c>
      <c r="OXD393" s="21">
        <f t="shared" si="169"/>
        <v>0</v>
      </c>
      <c r="OXE393" s="21">
        <f t="shared" si="169"/>
        <v>0</v>
      </c>
      <c r="OXF393" s="21">
        <f t="shared" si="169"/>
        <v>0</v>
      </c>
      <c r="OXG393" s="21">
        <f t="shared" si="169"/>
        <v>0</v>
      </c>
      <c r="OXH393" s="21">
        <f t="shared" si="169"/>
        <v>0</v>
      </c>
      <c r="OXI393" s="21">
        <f t="shared" si="169"/>
        <v>0</v>
      </c>
      <c r="OXJ393" s="21">
        <f t="shared" si="169"/>
        <v>0</v>
      </c>
      <c r="OXK393" s="21">
        <f t="shared" si="169"/>
        <v>0</v>
      </c>
      <c r="OXL393" s="21">
        <f t="shared" si="169"/>
        <v>0</v>
      </c>
      <c r="OXM393" s="21">
        <f t="shared" si="169"/>
        <v>0</v>
      </c>
      <c r="OXN393" s="21">
        <f t="shared" si="169"/>
        <v>0</v>
      </c>
      <c r="OXO393" s="21">
        <f t="shared" si="169"/>
        <v>0</v>
      </c>
      <c r="OXP393" s="21">
        <f t="shared" si="169"/>
        <v>0</v>
      </c>
      <c r="OXQ393" s="21">
        <f t="shared" si="169"/>
        <v>0</v>
      </c>
      <c r="OXR393" s="21">
        <f t="shared" si="169"/>
        <v>0</v>
      </c>
      <c r="OXS393" s="21">
        <f t="shared" si="169"/>
        <v>0</v>
      </c>
      <c r="OXT393" s="21">
        <f t="shared" si="169"/>
        <v>0</v>
      </c>
      <c r="OXU393" s="21">
        <f t="shared" si="169"/>
        <v>0</v>
      </c>
      <c r="OXV393" s="21">
        <f t="shared" si="169"/>
        <v>0</v>
      </c>
      <c r="OXW393" s="21">
        <f t="shared" si="169"/>
        <v>0</v>
      </c>
      <c r="OXX393" s="21">
        <f t="shared" si="169"/>
        <v>0</v>
      </c>
      <c r="OXY393" s="21">
        <f t="shared" si="169"/>
        <v>0</v>
      </c>
      <c r="OXZ393" s="21">
        <f t="shared" si="169"/>
        <v>0</v>
      </c>
      <c r="OYA393" s="21">
        <f t="shared" si="169"/>
        <v>0</v>
      </c>
      <c r="OYB393" s="21">
        <f t="shared" si="169"/>
        <v>0</v>
      </c>
      <c r="OYC393" s="21">
        <f t="shared" si="169"/>
        <v>0</v>
      </c>
      <c r="OYD393" s="21">
        <f t="shared" si="169"/>
        <v>0</v>
      </c>
      <c r="OYE393" s="21">
        <f t="shared" si="169"/>
        <v>0</v>
      </c>
      <c r="OYF393" s="21">
        <f t="shared" si="169"/>
        <v>0</v>
      </c>
      <c r="OYG393" s="21">
        <f t="shared" si="169"/>
        <v>0</v>
      </c>
      <c r="OYH393" s="21">
        <f t="shared" si="169"/>
        <v>0</v>
      </c>
      <c r="OYI393" s="21">
        <f t="shared" si="169"/>
        <v>0</v>
      </c>
      <c r="OYJ393" s="21">
        <f t="shared" si="169"/>
        <v>0</v>
      </c>
      <c r="OYK393" s="21">
        <f t="shared" si="169"/>
        <v>0</v>
      </c>
      <c r="OYL393" s="21">
        <f t="shared" si="169"/>
        <v>0</v>
      </c>
      <c r="OYM393" s="21">
        <f t="shared" si="169"/>
        <v>0</v>
      </c>
      <c r="OYN393" s="21">
        <f t="shared" si="169"/>
        <v>0</v>
      </c>
      <c r="OYO393" s="21">
        <f t="shared" si="169"/>
        <v>0</v>
      </c>
      <c r="OYP393" s="21">
        <f t="shared" si="169"/>
        <v>0</v>
      </c>
      <c r="OYQ393" s="21">
        <f t="shared" si="169"/>
        <v>0</v>
      </c>
      <c r="OYR393" s="21">
        <f t="shared" si="169"/>
        <v>0</v>
      </c>
      <c r="OYS393" s="21">
        <f t="shared" si="169"/>
        <v>0</v>
      </c>
      <c r="OYT393" s="21">
        <f t="shared" si="169"/>
        <v>0</v>
      </c>
      <c r="OYU393" s="21">
        <f t="shared" si="169"/>
        <v>0</v>
      </c>
      <c r="OYV393" s="21">
        <f t="shared" si="169"/>
        <v>0</v>
      </c>
      <c r="OYW393" s="21">
        <f t="shared" si="169"/>
        <v>0</v>
      </c>
      <c r="OYX393" s="21">
        <f t="shared" si="169"/>
        <v>0</v>
      </c>
      <c r="OYY393" s="21">
        <f t="shared" si="169"/>
        <v>0</v>
      </c>
      <c r="OYZ393" s="21">
        <f t="shared" si="169"/>
        <v>0</v>
      </c>
      <c r="OZA393" s="21">
        <f t="shared" si="169"/>
        <v>0</v>
      </c>
      <c r="OZB393" s="21">
        <f t="shared" si="169"/>
        <v>0</v>
      </c>
      <c r="OZC393" s="21">
        <f t="shared" si="169"/>
        <v>0</v>
      </c>
      <c r="OZD393" s="21">
        <f t="shared" si="169"/>
        <v>0</v>
      </c>
      <c r="OZE393" s="21">
        <f t="shared" ref="OZE393:PBP393" si="170">SUM(OZE388:OZE392)</f>
        <v>0</v>
      </c>
      <c r="OZF393" s="21">
        <f t="shared" si="170"/>
        <v>0</v>
      </c>
      <c r="OZG393" s="21">
        <f t="shared" si="170"/>
        <v>0</v>
      </c>
      <c r="OZH393" s="21">
        <f t="shared" si="170"/>
        <v>0</v>
      </c>
      <c r="OZI393" s="21">
        <f t="shared" si="170"/>
        <v>0</v>
      </c>
      <c r="OZJ393" s="21">
        <f t="shared" si="170"/>
        <v>0</v>
      </c>
      <c r="OZK393" s="21">
        <f t="shared" si="170"/>
        <v>0</v>
      </c>
      <c r="OZL393" s="21">
        <f t="shared" si="170"/>
        <v>0</v>
      </c>
      <c r="OZM393" s="21">
        <f t="shared" si="170"/>
        <v>0</v>
      </c>
      <c r="OZN393" s="21">
        <f t="shared" si="170"/>
        <v>0</v>
      </c>
      <c r="OZO393" s="21">
        <f t="shared" si="170"/>
        <v>0</v>
      </c>
      <c r="OZP393" s="21">
        <f t="shared" si="170"/>
        <v>0</v>
      </c>
      <c r="OZQ393" s="21">
        <f t="shared" si="170"/>
        <v>0</v>
      </c>
      <c r="OZR393" s="21">
        <f t="shared" si="170"/>
        <v>0</v>
      </c>
      <c r="OZS393" s="21">
        <f t="shared" si="170"/>
        <v>0</v>
      </c>
      <c r="OZT393" s="21">
        <f t="shared" si="170"/>
        <v>0</v>
      </c>
      <c r="OZU393" s="21">
        <f t="shared" si="170"/>
        <v>0</v>
      </c>
      <c r="OZV393" s="21">
        <f t="shared" si="170"/>
        <v>0</v>
      </c>
      <c r="OZW393" s="21">
        <f t="shared" si="170"/>
        <v>0</v>
      </c>
      <c r="OZX393" s="21">
        <f t="shared" si="170"/>
        <v>0</v>
      </c>
      <c r="OZY393" s="21">
        <f t="shared" si="170"/>
        <v>0</v>
      </c>
      <c r="OZZ393" s="21">
        <f t="shared" si="170"/>
        <v>0</v>
      </c>
      <c r="PAA393" s="21">
        <f t="shared" si="170"/>
        <v>0</v>
      </c>
      <c r="PAB393" s="21">
        <f t="shared" si="170"/>
        <v>0</v>
      </c>
      <c r="PAC393" s="21">
        <f t="shared" si="170"/>
        <v>0</v>
      </c>
      <c r="PAD393" s="21">
        <f t="shared" si="170"/>
        <v>0</v>
      </c>
      <c r="PAE393" s="21">
        <f t="shared" si="170"/>
        <v>0</v>
      </c>
      <c r="PAF393" s="21">
        <f t="shared" si="170"/>
        <v>0</v>
      </c>
      <c r="PAG393" s="21">
        <f t="shared" si="170"/>
        <v>0</v>
      </c>
      <c r="PAH393" s="21">
        <f t="shared" si="170"/>
        <v>0</v>
      </c>
      <c r="PAI393" s="21">
        <f t="shared" si="170"/>
        <v>0</v>
      </c>
      <c r="PAJ393" s="21">
        <f t="shared" si="170"/>
        <v>0</v>
      </c>
      <c r="PAK393" s="21">
        <f t="shared" si="170"/>
        <v>0</v>
      </c>
      <c r="PAL393" s="21">
        <f t="shared" si="170"/>
        <v>0</v>
      </c>
      <c r="PAM393" s="21">
        <f t="shared" si="170"/>
        <v>0</v>
      </c>
      <c r="PAN393" s="21">
        <f t="shared" si="170"/>
        <v>0</v>
      </c>
      <c r="PAO393" s="21">
        <f t="shared" si="170"/>
        <v>0</v>
      </c>
      <c r="PAP393" s="21">
        <f t="shared" si="170"/>
        <v>0</v>
      </c>
      <c r="PAQ393" s="21">
        <f t="shared" si="170"/>
        <v>0</v>
      </c>
      <c r="PAR393" s="21">
        <f t="shared" si="170"/>
        <v>0</v>
      </c>
      <c r="PAS393" s="21">
        <f t="shared" si="170"/>
        <v>0</v>
      </c>
      <c r="PAT393" s="21">
        <f t="shared" si="170"/>
        <v>0</v>
      </c>
      <c r="PAU393" s="21">
        <f t="shared" si="170"/>
        <v>0</v>
      </c>
      <c r="PAV393" s="21">
        <f t="shared" si="170"/>
        <v>0</v>
      </c>
      <c r="PAW393" s="21">
        <f t="shared" si="170"/>
        <v>0</v>
      </c>
      <c r="PAX393" s="21">
        <f t="shared" si="170"/>
        <v>0</v>
      </c>
      <c r="PAY393" s="21">
        <f t="shared" si="170"/>
        <v>0</v>
      </c>
      <c r="PAZ393" s="21">
        <f t="shared" si="170"/>
        <v>0</v>
      </c>
      <c r="PBA393" s="21">
        <f t="shared" si="170"/>
        <v>0</v>
      </c>
      <c r="PBB393" s="21">
        <f t="shared" si="170"/>
        <v>0</v>
      </c>
      <c r="PBC393" s="21">
        <f t="shared" si="170"/>
        <v>0</v>
      </c>
      <c r="PBD393" s="21">
        <f t="shared" si="170"/>
        <v>0</v>
      </c>
      <c r="PBE393" s="21">
        <f t="shared" si="170"/>
        <v>0</v>
      </c>
      <c r="PBF393" s="21">
        <f t="shared" si="170"/>
        <v>0</v>
      </c>
      <c r="PBG393" s="21">
        <f t="shared" si="170"/>
        <v>0</v>
      </c>
      <c r="PBH393" s="21">
        <f t="shared" si="170"/>
        <v>0</v>
      </c>
      <c r="PBI393" s="21">
        <f t="shared" si="170"/>
        <v>0</v>
      </c>
      <c r="PBJ393" s="21">
        <f t="shared" si="170"/>
        <v>0</v>
      </c>
      <c r="PBK393" s="21">
        <f t="shared" si="170"/>
        <v>0</v>
      </c>
      <c r="PBL393" s="21">
        <f t="shared" si="170"/>
        <v>0</v>
      </c>
      <c r="PBM393" s="21">
        <f t="shared" si="170"/>
        <v>0</v>
      </c>
      <c r="PBN393" s="21">
        <f t="shared" si="170"/>
        <v>0</v>
      </c>
      <c r="PBO393" s="21">
        <f t="shared" si="170"/>
        <v>0</v>
      </c>
      <c r="PBP393" s="21">
        <f t="shared" si="170"/>
        <v>0</v>
      </c>
      <c r="PBQ393" s="21">
        <f t="shared" ref="PBQ393:PEB393" si="171">SUM(PBQ388:PBQ392)</f>
        <v>0</v>
      </c>
      <c r="PBR393" s="21">
        <f t="shared" si="171"/>
        <v>0</v>
      </c>
      <c r="PBS393" s="21">
        <f t="shared" si="171"/>
        <v>0</v>
      </c>
      <c r="PBT393" s="21">
        <f t="shared" si="171"/>
        <v>0</v>
      </c>
      <c r="PBU393" s="21">
        <f t="shared" si="171"/>
        <v>0</v>
      </c>
      <c r="PBV393" s="21">
        <f t="shared" si="171"/>
        <v>0</v>
      </c>
      <c r="PBW393" s="21">
        <f t="shared" si="171"/>
        <v>0</v>
      </c>
      <c r="PBX393" s="21">
        <f t="shared" si="171"/>
        <v>0</v>
      </c>
      <c r="PBY393" s="21">
        <f t="shared" si="171"/>
        <v>0</v>
      </c>
      <c r="PBZ393" s="21">
        <f t="shared" si="171"/>
        <v>0</v>
      </c>
      <c r="PCA393" s="21">
        <f t="shared" si="171"/>
        <v>0</v>
      </c>
      <c r="PCB393" s="21">
        <f t="shared" si="171"/>
        <v>0</v>
      </c>
      <c r="PCC393" s="21">
        <f t="shared" si="171"/>
        <v>0</v>
      </c>
      <c r="PCD393" s="21">
        <f t="shared" si="171"/>
        <v>0</v>
      </c>
      <c r="PCE393" s="21">
        <f t="shared" si="171"/>
        <v>0</v>
      </c>
      <c r="PCF393" s="21">
        <f t="shared" si="171"/>
        <v>0</v>
      </c>
      <c r="PCG393" s="21">
        <f t="shared" si="171"/>
        <v>0</v>
      </c>
      <c r="PCH393" s="21">
        <f t="shared" si="171"/>
        <v>0</v>
      </c>
      <c r="PCI393" s="21">
        <f t="shared" si="171"/>
        <v>0</v>
      </c>
      <c r="PCJ393" s="21">
        <f t="shared" si="171"/>
        <v>0</v>
      </c>
      <c r="PCK393" s="21">
        <f t="shared" si="171"/>
        <v>0</v>
      </c>
      <c r="PCL393" s="21">
        <f t="shared" si="171"/>
        <v>0</v>
      </c>
      <c r="PCM393" s="21">
        <f t="shared" si="171"/>
        <v>0</v>
      </c>
      <c r="PCN393" s="21">
        <f t="shared" si="171"/>
        <v>0</v>
      </c>
      <c r="PCO393" s="21">
        <f t="shared" si="171"/>
        <v>0</v>
      </c>
      <c r="PCP393" s="21">
        <f t="shared" si="171"/>
        <v>0</v>
      </c>
      <c r="PCQ393" s="21">
        <f t="shared" si="171"/>
        <v>0</v>
      </c>
      <c r="PCR393" s="21">
        <f t="shared" si="171"/>
        <v>0</v>
      </c>
      <c r="PCS393" s="21">
        <f t="shared" si="171"/>
        <v>0</v>
      </c>
      <c r="PCT393" s="21">
        <f t="shared" si="171"/>
        <v>0</v>
      </c>
      <c r="PCU393" s="21">
        <f t="shared" si="171"/>
        <v>0</v>
      </c>
      <c r="PCV393" s="21">
        <f t="shared" si="171"/>
        <v>0</v>
      </c>
      <c r="PCW393" s="21">
        <f t="shared" si="171"/>
        <v>0</v>
      </c>
      <c r="PCX393" s="21">
        <f t="shared" si="171"/>
        <v>0</v>
      </c>
      <c r="PCY393" s="21">
        <f t="shared" si="171"/>
        <v>0</v>
      </c>
      <c r="PCZ393" s="21">
        <f t="shared" si="171"/>
        <v>0</v>
      </c>
      <c r="PDA393" s="21">
        <f t="shared" si="171"/>
        <v>0</v>
      </c>
      <c r="PDB393" s="21">
        <f t="shared" si="171"/>
        <v>0</v>
      </c>
      <c r="PDC393" s="21">
        <f t="shared" si="171"/>
        <v>0</v>
      </c>
      <c r="PDD393" s="21">
        <f t="shared" si="171"/>
        <v>0</v>
      </c>
      <c r="PDE393" s="21">
        <f t="shared" si="171"/>
        <v>0</v>
      </c>
      <c r="PDF393" s="21">
        <f t="shared" si="171"/>
        <v>0</v>
      </c>
      <c r="PDG393" s="21">
        <f t="shared" si="171"/>
        <v>0</v>
      </c>
      <c r="PDH393" s="21">
        <f t="shared" si="171"/>
        <v>0</v>
      </c>
      <c r="PDI393" s="21">
        <f t="shared" si="171"/>
        <v>0</v>
      </c>
      <c r="PDJ393" s="21">
        <f t="shared" si="171"/>
        <v>0</v>
      </c>
      <c r="PDK393" s="21">
        <f t="shared" si="171"/>
        <v>0</v>
      </c>
      <c r="PDL393" s="21">
        <f t="shared" si="171"/>
        <v>0</v>
      </c>
      <c r="PDM393" s="21">
        <f t="shared" si="171"/>
        <v>0</v>
      </c>
      <c r="PDN393" s="21">
        <f t="shared" si="171"/>
        <v>0</v>
      </c>
      <c r="PDO393" s="21">
        <f t="shared" si="171"/>
        <v>0</v>
      </c>
      <c r="PDP393" s="21">
        <f t="shared" si="171"/>
        <v>0</v>
      </c>
      <c r="PDQ393" s="21">
        <f t="shared" si="171"/>
        <v>0</v>
      </c>
      <c r="PDR393" s="21">
        <f t="shared" si="171"/>
        <v>0</v>
      </c>
      <c r="PDS393" s="21">
        <f t="shared" si="171"/>
        <v>0</v>
      </c>
      <c r="PDT393" s="21">
        <f t="shared" si="171"/>
        <v>0</v>
      </c>
      <c r="PDU393" s="21">
        <f t="shared" si="171"/>
        <v>0</v>
      </c>
      <c r="PDV393" s="21">
        <f t="shared" si="171"/>
        <v>0</v>
      </c>
      <c r="PDW393" s="21">
        <f t="shared" si="171"/>
        <v>0</v>
      </c>
      <c r="PDX393" s="21">
        <f t="shared" si="171"/>
        <v>0</v>
      </c>
      <c r="PDY393" s="21">
        <f t="shared" si="171"/>
        <v>0</v>
      </c>
      <c r="PDZ393" s="21">
        <f t="shared" si="171"/>
        <v>0</v>
      </c>
      <c r="PEA393" s="21">
        <f t="shared" si="171"/>
        <v>0</v>
      </c>
      <c r="PEB393" s="21">
        <f t="shared" si="171"/>
        <v>0</v>
      </c>
      <c r="PEC393" s="21">
        <f t="shared" ref="PEC393:PGN393" si="172">SUM(PEC388:PEC392)</f>
        <v>0</v>
      </c>
      <c r="PED393" s="21">
        <f t="shared" si="172"/>
        <v>0</v>
      </c>
      <c r="PEE393" s="21">
        <f t="shared" si="172"/>
        <v>0</v>
      </c>
      <c r="PEF393" s="21">
        <f t="shared" si="172"/>
        <v>0</v>
      </c>
      <c r="PEG393" s="21">
        <f t="shared" si="172"/>
        <v>0</v>
      </c>
      <c r="PEH393" s="21">
        <f t="shared" si="172"/>
        <v>0</v>
      </c>
      <c r="PEI393" s="21">
        <f t="shared" si="172"/>
        <v>0</v>
      </c>
      <c r="PEJ393" s="21">
        <f t="shared" si="172"/>
        <v>0</v>
      </c>
      <c r="PEK393" s="21">
        <f t="shared" si="172"/>
        <v>0</v>
      </c>
      <c r="PEL393" s="21">
        <f t="shared" si="172"/>
        <v>0</v>
      </c>
      <c r="PEM393" s="21">
        <f t="shared" si="172"/>
        <v>0</v>
      </c>
      <c r="PEN393" s="21">
        <f t="shared" si="172"/>
        <v>0</v>
      </c>
      <c r="PEO393" s="21">
        <f t="shared" si="172"/>
        <v>0</v>
      </c>
      <c r="PEP393" s="21">
        <f t="shared" si="172"/>
        <v>0</v>
      </c>
      <c r="PEQ393" s="21">
        <f t="shared" si="172"/>
        <v>0</v>
      </c>
      <c r="PER393" s="21">
        <f t="shared" si="172"/>
        <v>0</v>
      </c>
      <c r="PES393" s="21">
        <f t="shared" si="172"/>
        <v>0</v>
      </c>
      <c r="PET393" s="21">
        <f t="shared" si="172"/>
        <v>0</v>
      </c>
      <c r="PEU393" s="21">
        <f t="shared" si="172"/>
        <v>0</v>
      </c>
      <c r="PEV393" s="21">
        <f t="shared" si="172"/>
        <v>0</v>
      </c>
      <c r="PEW393" s="21">
        <f t="shared" si="172"/>
        <v>0</v>
      </c>
      <c r="PEX393" s="21">
        <f t="shared" si="172"/>
        <v>0</v>
      </c>
      <c r="PEY393" s="21">
        <f t="shared" si="172"/>
        <v>0</v>
      </c>
      <c r="PEZ393" s="21">
        <f t="shared" si="172"/>
        <v>0</v>
      </c>
      <c r="PFA393" s="21">
        <f t="shared" si="172"/>
        <v>0</v>
      </c>
      <c r="PFB393" s="21">
        <f t="shared" si="172"/>
        <v>0</v>
      </c>
      <c r="PFC393" s="21">
        <f t="shared" si="172"/>
        <v>0</v>
      </c>
      <c r="PFD393" s="21">
        <f t="shared" si="172"/>
        <v>0</v>
      </c>
      <c r="PFE393" s="21">
        <f t="shared" si="172"/>
        <v>0</v>
      </c>
      <c r="PFF393" s="21">
        <f t="shared" si="172"/>
        <v>0</v>
      </c>
      <c r="PFG393" s="21">
        <f t="shared" si="172"/>
        <v>0</v>
      </c>
      <c r="PFH393" s="21">
        <f t="shared" si="172"/>
        <v>0</v>
      </c>
      <c r="PFI393" s="21">
        <f t="shared" si="172"/>
        <v>0</v>
      </c>
      <c r="PFJ393" s="21">
        <f t="shared" si="172"/>
        <v>0</v>
      </c>
      <c r="PFK393" s="21">
        <f t="shared" si="172"/>
        <v>0</v>
      </c>
      <c r="PFL393" s="21">
        <f t="shared" si="172"/>
        <v>0</v>
      </c>
      <c r="PFM393" s="21">
        <f t="shared" si="172"/>
        <v>0</v>
      </c>
      <c r="PFN393" s="21">
        <f t="shared" si="172"/>
        <v>0</v>
      </c>
      <c r="PFO393" s="21">
        <f t="shared" si="172"/>
        <v>0</v>
      </c>
      <c r="PFP393" s="21">
        <f t="shared" si="172"/>
        <v>0</v>
      </c>
      <c r="PFQ393" s="21">
        <f t="shared" si="172"/>
        <v>0</v>
      </c>
      <c r="PFR393" s="21">
        <f t="shared" si="172"/>
        <v>0</v>
      </c>
      <c r="PFS393" s="21">
        <f t="shared" si="172"/>
        <v>0</v>
      </c>
      <c r="PFT393" s="21">
        <f t="shared" si="172"/>
        <v>0</v>
      </c>
      <c r="PFU393" s="21">
        <f t="shared" si="172"/>
        <v>0</v>
      </c>
      <c r="PFV393" s="21">
        <f t="shared" si="172"/>
        <v>0</v>
      </c>
      <c r="PFW393" s="21">
        <f t="shared" si="172"/>
        <v>0</v>
      </c>
      <c r="PFX393" s="21">
        <f t="shared" si="172"/>
        <v>0</v>
      </c>
      <c r="PFY393" s="21">
        <f t="shared" si="172"/>
        <v>0</v>
      </c>
      <c r="PFZ393" s="21">
        <f t="shared" si="172"/>
        <v>0</v>
      </c>
      <c r="PGA393" s="21">
        <f t="shared" si="172"/>
        <v>0</v>
      </c>
      <c r="PGB393" s="21">
        <f t="shared" si="172"/>
        <v>0</v>
      </c>
      <c r="PGC393" s="21">
        <f t="shared" si="172"/>
        <v>0</v>
      </c>
      <c r="PGD393" s="21">
        <f t="shared" si="172"/>
        <v>0</v>
      </c>
      <c r="PGE393" s="21">
        <f t="shared" si="172"/>
        <v>0</v>
      </c>
      <c r="PGF393" s="21">
        <f t="shared" si="172"/>
        <v>0</v>
      </c>
      <c r="PGG393" s="21">
        <f t="shared" si="172"/>
        <v>0</v>
      </c>
      <c r="PGH393" s="21">
        <f t="shared" si="172"/>
        <v>0</v>
      </c>
      <c r="PGI393" s="21">
        <f t="shared" si="172"/>
        <v>0</v>
      </c>
      <c r="PGJ393" s="21">
        <f t="shared" si="172"/>
        <v>0</v>
      </c>
      <c r="PGK393" s="21">
        <f t="shared" si="172"/>
        <v>0</v>
      </c>
      <c r="PGL393" s="21">
        <f t="shared" si="172"/>
        <v>0</v>
      </c>
      <c r="PGM393" s="21">
        <f t="shared" si="172"/>
        <v>0</v>
      </c>
      <c r="PGN393" s="21">
        <f t="shared" si="172"/>
        <v>0</v>
      </c>
      <c r="PGO393" s="21">
        <f t="shared" ref="PGO393:PIZ393" si="173">SUM(PGO388:PGO392)</f>
        <v>0</v>
      </c>
      <c r="PGP393" s="21">
        <f t="shared" si="173"/>
        <v>0</v>
      </c>
      <c r="PGQ393" s="21">
        <f t="shared" si="173"/>
        <v>0</v>
      </c>
      <c r="PGR393" s="21">
        <f t="shared" si="173"/>
        <v>0</v>
      </c>
      <c r="PGS393" s="21">
        <f t="shared" si="173"/>
        <v>0</v>
      </c>
      <c r="PGT393" s="21">
        <f t="shared" si="173"/>
        <v>0</v>
      </c>
      <c r="PGU393" s="21">
        <f t="shared" si="173"/>
        <v>0</v>
      </c>
      <c r="PGV393" s="21">
        <f t="shared" si="173"/>
        <v>0</v>
      </c>
      <c r="PGW393" s="21">
        <f t="shared" si="173"/>
        <v>0</v>
      </c>
      <c r="PGX393" s="21">
        <f t="shared" si="173"/>
        <v>0</v>
      </c>
      <c r="PGY393" s="21">
        <f t="shared" si="173"/>
        <v>0</v>
      </c>
      <c r="PGZ393" s="21">
        <f t="shared" si="173"/>
        <v>0</v>
      </c>
      <c r="PHA393" s="21">
        <f t="shared" si="173"/>
        <v>0</v>
      </c>
      <c r="PHB393" s="21">
        <f t="shared" si="173"/>
        <v>0</v>
      </c>
      <c r="PHC393" s="21">
        <f t="shared" si="173"/>
        <v>0</v>
      </c>
      <c r="PHD393" s="21">
        <f t="shared" si="173"/>
        <v>0</v>
      </c>
      <c r="PHE393" s="21">
        <f t="shared" si="173"/>
        <v>0</v>
      </c>
      <c r="PHF393" s="21">
        <f t="shared" si="173"/>
        <v>0</v>
      </c>
      <c r="PHG393" s="21">
        <f t="shared" si="173"/>
        <v>0</v>
      </c>
      <c r="PHH393" s="21">
        <f t="shared" si="173"/>
        <v>0</v>
      </c>
      <c r="PHI393" s="21">
        <f t="shared" si="173"/>
        <v>0</v>
      </c>
      <c r="PHJ393" s="21">
        <f t="shared" si="173"/>
        <v>0</v>
      </c>
      <c r="PHK393" s="21">
        <f t="shared" si="173"/>
        <v>0</v>
      </c>
      <c r="PHL393" s="21">
        <f t="shared" si="173"/>
        <v>0</v>
      </c>
      <c r="PHM393" s="21">
        <f t="shared" si="173"/>
        <v>0</v>
      </c>
      <c r="PHN393" s="21">
        <f t="shared" si="173"/>
        <v>0</v>
      </c>
      <c r="PHO393" s="21">
        <f t="shared" si="173"/>
        <v>0</v>
      </c>
      <c r="PHP393" s="21">
        <f t="shared" si="173"/>
        <v>0</v>
      </c>
      <c r="PHQ393" s="21">
        <f t="shared" si="173"/>
        <v>0</v>
      </c>
      <c r="PHR393" s="21">
        <f t="shared" si="173"/>
        <v>0</v>
      </c>
      <c r="PHS393" s="21">
        <f t="shared" si="173"/>
        <v>0</v>
      </c>
      <c r="PHT393" s="21">
        <f t="shared" si="173"/>
        <v>0</v>
      </c>
      <c r="PHU393" s="21">
        <f t="shared" si="173"/>
        <v>0</v>
      </c>
      <c r="PHV393" s="21">
        <f t="shared" si="173"/>
        <v>0</v>
      </c>
      <c r="PHW393" s="21">
        <f t="shared" si="173"/>
        <v>0</v>
      </c>
      <c r="PHX393" s="21">
        <f t="shared" si="173"/>
        <v>0</v>
      </c>
      <c r="PHY393" s="21">
        <f t="shared" si="173"/>
        <v>0</v>
      </c>
      <c r="PHZ393" s="21">
        <f t="shared" si="173"/>
        <v>0</v>
      </c>
      <c r="PIA393" s="21">
        <f t="shared" si="173"/>
        <v>0</v>
      </c>
      <c r="PIB393" s="21">
        <f t="shared" si="173"/>
        <v>0</v>
      </c>
      <c r="PIC393" s="21">
        <f t="shared" si="173"/>
        <v>0</v>
      </c>
      <c r="PID393" s="21">
        <f t="shared" si="173"/>
        <v>0</v>
      </c>
      <c r="PIE393" s="21">
        <f t="shared" si="173"/>
        <v>0</v>
      </c>
      <c r="PIF393" s="21">
        <f t="shared" si="173"/>
        <v>0</v>
      </c>
      <c r="PIG393" s="21">
        <f t="shared" si="173"/>
        <v>0</v>
      </c>
      <c r="PIH393" s="21">
        <f t="shared" si="173"/>
        <v>0</v>
      </c>
      <c r="PII393" s="21">
        <f t="shared" si="173"/>
        <v>0</v>
      </c>
      <c r="PIJ393" s="21">
        <f t="shared" si="173"/>
        <v>0</v>
      </c>
      <c r="PIK393" s="21">
        <f t="shared" si="173"/>
        <v>0</v>
      </c>
      <c r="PIL393" s="21">
        <f t="shared" si="173"/>
        <v>0</v>
      </c>
      <c r="PIM393" s="21">
        <f t="shared" si="173"/>
        <v>0</v>
      </c>
      <c r="PIN393" s="21">
        <f t="shared" si="173"/>
        <v>0</v>
      </c>
      <c r="PIO393" s="21">
        <f t="shared" si="173"/>
        <v>0</v>
      </c>
      <c r="PIP393" s="21">
        <f t="shared" si="173"/>
        <v>0</v>
      </c>
      <c r="PIQ393" s="21">
        <f t="shared" si="173"/>
        <v>0</v>
      </c>
      <c r="PIR393" s="21">
        <f t="shared" si="173"/>
        <v>0</v>
      </c>
      <c r="PIS393" s="21">
        <f t="shared" si="173"/>
        <v>0</v>
      </c>
      <c r="PIT393" s="21">
        <f t="shared" si="173"/>
        <v>0</v>
      </c>
      <c r="PIU393" s="21">
        <f t="shared" si="173"/>
        <v>0</v>
      </c>
      <c r="PIV393" s="21">
        <f t="shared" si="173"/>
        <v>0</v>
      </c>
      <c r="PIW393" s="21">
        <f t="shared" si="173"/>
        <v>0</v>
      </c>
      <c r="PIX393" s="21">
        <f t="shared" si="173"/>
        <v>0</v>
      </c>
      <c r="PIY393" s="21">
        <f t="shared" si="173"/>
        <v>0</v>
      </c>
      <c r="PIZ393" s="21">
        <f t="shared" si="173"/>
        <v>0</v>
      </c>
      <c r="PJA393" s="21">
        <f t="shared" ref="PJA393:PLL393" si="174">SUM(PJA388:PJA392)</f>
        <v>0</v>
      </c>
      <c r="PJB393" s="21">
        <f t="shared" si="174"/>
        <v>0</v>
      </c>
      <c r="PJC393" s="21">
        <f t="shared" si="174"/>
        <v>0</v>
      </c>
      <c r="PJD393" s="21">
        <f t="shared" si="174"/>
        <v>0</v>
      </c>
      <c r="PJE393" s="21">
        <f t="shared" si="174"/>
        <v>0</v>
      </c>
      <c r="PJF393" s="21">
        <f t="shared" si="174"/>
        <v>0</v>
      </c>
      <c r="PJG393" s="21">
        <f t="shared" si="174"/>
        <v>0</v>
      </c>
      <c r="PJH393" s="21">
        <f t="shared" si="174"/>
        <v>0</v>
      </c>
      <c r="PJI393" s="21">
        <f t="shared" si="174"/>
        <v>0</v>
      </c>
      <c r="PJJ393" s="21">
        <f t="shared" si="174"/>
        <v>0</v>
      </c>
      <c r="PJK393" s="21">
        <f t="shared" si="174"/>
        <v>0</v>
      </c>
      <c r="PJL393" s="21">
        <f t="shared" si="174"/>
        <v>0</v>
      </c>
      <c r="PJM393" s="21">
        <f t="shared" si="174"/>
        <v>0</v>
      </c>
      <c r="PJN393" s="21">
        <f t="shared" si="174"/>
        <v>0</v>
      </c>
      <c r="PJO393" s="21">
        <f t="shared" si="174"/>
        <v>0</v>
      </c>
      <c r="PJP393" s="21">
        <f t="shared" si="174"/>
        <v>0</v>
      </c>
      <c r="PJQ393" s="21">
        <f t="shared" si="174"/>
        <v>0</v>
      </c>
      <c r="PJR393" s="21">
        <f t="shared" si="174"/>
        <v>0</v>
      </c>
      <c r="PJS393" s="21">
        <f t="shared" si="174"/>
        <v>0</v>
      </c>
      <c r="PJT393" s="21">
        <f t="shared" si="174"/>
        <v>0</v>
      </c>
      <c r="PJU393" s="21">
        <f t="shared" si="174"/>
        <v>0</v>
      </c>
      <c r="PJV393" s="21">
        <f t="shared" si="174"/>
        <v>0</v>
      </c>
      <c r="PJW393" s="21">
        <f t="shared" si="174"/>
        <v>0</v>
      </c>
      <c r="PJX393" s="21">
        <f t="shared" si="174"/>
        <v>0</v>
      </c>
      <c r="PJY393" s="21">
        <f t="shared" si="174"/>
        <v>0</v>
      </c>
      <c r="PJZ393" s="21">
        <f t="shared" si="174"/>
        <v>0</v>
      </c>
      <c r="PKA393" s="21">
        <f t="shared" si="174"/>
        <v>0</v>
      </c>
      <c r="PKB393" s="21">
        <f t="shared" si="174"/>
        <v>0</v>
      </c>
      <c r="PKC393" s="21">
        <f t="shared" si="174"/>
        <v>0</v>
      </c>
      <c r="PKD393" s="21">
        <f t="shared" si="174"/>
        <v>0</v>
      </c>
      <c r="PKE393" s="21">
        <f t="shared" si="174"/>
        <v>0</v>
      </c>
      <c r="PKF393" s="21">
        <f t="shared" si="174"/>
        <v>0</v>
      </c>
      <c r="PKG393" s="21">
        <f t="shared" si="174"/>
        <v>0</v>
      </c>
      <c r="PKH393" s="21">
        <f t="shared" si="174"/>
        <v>0</v>
      </c>
      <c r="PKI393" s="21">
        <f t="shared" si="174"/>
        <v>0</v>
      </c>
      <c r="PKJ393" s="21">
        <f t="shared" si="174"/>
        <v>0</v>
      </c>
      <c r="PKK393" s="21">
        <f t="shared" si="174"/>
        <v>0</v>
      </c>
      <c r="PKL393" s="21">
        <f t="shared" si="174"/>
        <v>0</v>
      </c>
      <c r="PKM393" s="21">
        <f t="shared" si="174"/>
        <v>0</v>
      </c>
      <c r="PKN393" s="21">
        <f t="shared" si="174"/>
        <v>0</v>
      </c>
      <c r="PKO393" s="21">
        <f t="shared" si="174"/>
        <v>0</v>
      </c>
      <c r="PKP393" s="21">
        <f t="shared" si="174"/>
        <v>0</v>
      </c>
      <c r="PKQ393" s="21">
        <f t="shared" si="174"/>
        <v>0</v>
      </c>
      <c r="PKR393" s="21">
        <f t="shared" si="174"/>
        <v>0</v>
      </c>
      <c r="PKS393" s="21">
        <f t="shared" si="174"/>
        <v>0</v>
      </c>
      <c r="PKT393" s="21">
        <f t="shared" si="174"/>
        <v>0</v>
      </c>
      <c r="PKU393" s="21">
        <f t="shared" si="174"/>
        <v>0</v>
      </c>
      <c r="PKV393" s="21">
        <f t="shared" si="174"/>
        <v>0</v>
      </c>
      <c r="PKW393" s="21">
        <f t="shared" si="174"/>
        <v>0</v>
      </c>
      <c r="PKX393" s="21">
        <f t="shared" si="174"/>
        <v>0</v>
      </c>
      <c r="PKY393" s="21">
        <f t="shared" si="174"/>
        <v>0</v>
      </c>
      <c r="PKZ393" s="21">
        <f t="shared" si="174"/>
        <v>0</v>
      </c>
      <c r="PLA393" s="21">
        <f t="shared" si="174"/>
        <v>0</v>
      </c>
      <c r="PLB393" s="21">
        <f t="shared" si="174"/>
        <v>0</v>
      </c>
      <c r="PLC393" s="21">
        <f t="shared" si="174"/>
        <v>0</v>
      </c>
      <c r="PLD393" s="21">
        <f t="shared" si="174"/>
        <v>0</v>
      </c>
      <c r="PLE393" s="21">
        <f t="shared" si="174"/>
        <v>0</v>
      </c>
      <c r="PLF393" s="21">
        <f t="shared" si="174"/>
        <v>0</v>
      </c>
      <c r="PLG393" s="21">
        <f t="shared" si="174"/>
        <v>0</v>
      </c>
      <c r="PLH393" s="21">
        <f t="shared" si="174"/>
        <v>0</v>
      </c>
      <c r="PLI393" s="21">
        <f t="shared" si="174"/>
        <v>0</v>
      </c>
      <c r="PLJ393" s="21">
        <f t="shared" si="174"/>
        <v>0</v>
      </c>
      <c r="PLK393" s="21">
        <f t="shared" si="174"/>
        <v>0</v>
      </c>
      <c r="PLL393" s="21">
        <f t="shared" si="174"/>
        <v>0</v>
      </c>
      <c r="PLM393" s="21">
        <f t="shared" ref="PLM393:PNX393" si="175">SUM(PLM388:PLM392)</f>
        <v>0</v>
      </c>
      <c r="PLN393" s="21">
        <f t="shared" si="175"/>
        <v>0</v>
      </c>
      <c r="PLO393" s="21">
        <f t="shared" si="175"/>
        <v>0</v>
      </c>
      <c r="PLP393" s="21">
        <f t="shared" si="175"/>
        <v>0</v>
      </c>
      <c r="PLQ393" s="21">
        <f t="shared" si="175"/>
        <v>0</v>
      </c>
      <c r="PLR393" s="21">
        <f t="shared" si="175"/>
        <v>0</v>
      </c>
      <c r="PLS393" s="21">
        <f t="shared" si="175"/>
        <v>0</v>
      </c>
      <c r="PLT393" s="21">
        <f t="shared" si="175"/>
        <v>0</v>
      </c>
      <c r="PLU393" s="21">
        <f t="shared" si="175"/>
        <v>0</v>
      </c>
      <c r="PLV393" s="21">
        <f t="shared" si="175"/>
        <v>0</v>
      </c>
      <c r="PLW393" s="21">
        <f t="shared" si="175"/>
        <v>0</v>
      </c>
      <c r="PLX393" s="21">
        <f t="shared" si="175"/>
        <v>0</v>
      </c>
      <c r="PLY393" s="21">
        <f t="shared" si="175"/>
        <v>0</v>
      </c>
      <c r="PLZ393" s="21">
        <f t="shared" si="175"/>
        <v>0</v>
      </c>
      <c r="PMA393" s="21">
        <f t="shared" si="175"/>
        <v>0</v>
      </c>
      <c r="PMB393" s="21">
        <f t="shared" si="175"/>
        <v>0</v>
      </c>
      <c r="PMC393" s="21">
        <f t="shared" si="175"/>
        <v>0</v>
      </c>
      <c r="PMD393" s="21">
        <f t="shared" si="175"/>
        <v>0</v>
      </c>
      <c r="PME393" s="21">
        <f t="shared" si="175"/>
        <v>0</v>
      </c>
      <c r="PMF393" s="21">
        <f t="shared" si="175"/>
        <v>0</v>
      </c>
      <c r="PMG393" s="21">
        <f t="shared" si="175"/>
        <v>0</v>
      </c>
      <c r="PMH393" s="21">
        <f t="shared" si="175"/>
        <v>0</v>
      </c>
      <c r="PMI393" s="21">
        <f t="shared" si="175"/>
        <v>0</v>
      </c>
      <c r="PMJ393" s="21">
        <f t="shared" si="175"/>
        <v>0</v>
      </c>
      <c r="PMK393" s="21">
        <f t="shared" si="175"/>
        <v>0</v>
      </c>
      <c r="PML393" s="21">
        <f t="shared" si="175"/>
        <v>0</v>
      </c>
      <c r="PMM393" s="21">
        <f t="shared" si="175"/>
        <v>0</v>
      </c>
      <c r="PMN393" s="21">
        <f t="shared" si="175"/>
        <v>0</v>
      </c>
      <c r="PMO393" s="21">
        <f t="shared" si="175"/>
        <v>0</v>
      </c>
      <c r="PMP393" s="21">
        <f t="shared" si="175"/>
        <v>0</v>
      </c>
      <c r="PMQ393" s="21">
        <f t="shared" si="175"/>
        <v>0</v>
      </c>
      <c r="PMR393" s="21">
        <f t="shared" si="175"/>
        <v>0</v>
      </c>
      <c r="PMS393" s="21">
        <f t="shared" si="175"/>
        <v>0</v>
      </c>
      <c r="PMT393" s="21">
        <f t="shared" si="175"/>
        <v>0</v>
      </c>
      <c r="PMU393" s="21">
        <f t="shared" si="175"/>
        <v>0</v>
      </c>
      <c r="PMV393" s="21">
        <f t="shared" si="175"/>
        <v>0</v>
      </c>
      <c r="PMW393" s="21">
        <f t="shared" si="175"/>
        <v>0</v>
      </c>
      <c r="PMX393" s="21">
        <f t="shared" si="175"/>
        <v>0</v>
      </c>
      <c r="PMY393" s="21">
        <f t="shared" si="175"/>
        <v>0</v>
      </c>
      <c r="PMZ393" s="21">
        <f t="shared" si="175"/>
        <v>0</v>
      </c>
      <c r="PNA393" s="21">
        <f t="shared" si="175"/>
        <v>0</v>
      </c>
      <c r="PNB393" s="21">
        <f t="shared" si="175"/>
        <v>0</v>
      </c>
      <c r="PNC393" s="21">
        <f t="shared" si="175"/>
        <v>0</v>
      </c>
      <c r="PND393" s="21">
        <f t="shared" si="175"/>
        <v>0</v>
      </c>
      <c r="PNE393" s="21">
        <f t="shared" si="175"/>
        <v>0</v>
      </c>
      <c r="PNF393" s="21">
        <f t="shared" si="175"/>
        <v>0</v>
      </c>
      <c r="PNG393" s="21">
        <f t="shared" si="175"/>
        <v>0</v>
      </c>
      <c r="PNH393" s="21">
        <f t="shared" si="175"/>
        <v>0</v>
      </c>
      <c r="PNI393" s="21">
        <f t="shared" si="175"/>
        <v>0</v>
      </c>
      <c r="PNJ393" s="21">
        <f t="shared" si="175"/>
        <v>0</v>
      </c>
      <c r="PNK393" s="21">
        <f t="shared" si="175"/>
        <v>0</v>
      </c>
      <c r="PNL393" s="21">
        <f t="shared" si="175"/>
        <v>0</v>
      </c>
      <c r="PNM393" s="21">
        <f t="shared" si="175"/>
        <v>0</v>
      </c>
      <c r="PNN393" s="21">
        <f t="shared" si="175"/>
        <v>0</v>
      </c>
      <c r="PNO393" s="21">
        <f t="shared" si="175"/>
        <v>0</v>
      </c>
      <c r="PNP393" s="21">
        <f t="shared" si="175"/>
        <v>0</v>
      </c>
      <c r="PNQ393" s="21">
        <f t="shared" si="175"/>
        <v>0</v>
      </c>
      <c r="PNR393" s="21">
        <f t="shared" si="175"/>
        <v>0</v>
      </c>
      <c r="PNS393" s="21">
        <f t="shared" si="175"/>
        <v>0</v>
      </c>
      <c r="PNT393" s="21">
        <f t="shared" si="175"/>
        <v>0</v>
      </c>
      <c r="PNU393" s="21">
        <f t="shared" si="175"/>
        <v>0</v>
      </c>
      <c r="PNV393" s="21">
        <f t="shared" si="175"/>
        <v>0</v>
      </c>
      <c r="PNW393" s="21">
        <f t="shared" si="175"/>
        <v>0</v>
      </c>
      <c r="PNX393" s="21">
        <f t="shared" si="175"/>
        <v>0</v>
      </c>
      <c r="PNY393" s="21">
        <f t="shared" ref="PNY393:PQJ393" si="176">SUM(PNY388:PNY392)</f>
        <v>0</v>
      </c>
      <c r="PNZ393" s="21">
        <f t="shared" si="176"/>
        <v>0</v>
      </c>
      <c r="POA393" s="21">
        <f t="shared" si="176"/>
        <v>0</v>
      </c>
      <c r="POB393" s="21">
        <f t="shared" si="176"/>
        <v>0</v>
      </c>
      <c r="POC393" s="21">
        <f t="shared" si="176"/>
        <v>0</v>
      </c>
      <c r="POD393" s="21">
        <f t="shared" si="176"/>
        <v>0</v>
      </c>
      <c r="POE393" s="21">
        <f t="shared" si="176"/>
        <v>0</v>
      </c>
      <c r="POF393" s="21">
        <f t="shared" si="176"/>
        <v>0</v>
      </c>
      <c r="POG393" s="21">
        <f t="shared" si="176"/>
        <v>0</v>
      </c>
      <c r="POH393" s="21">
        <f t="shared" si="176"/>
        <v>0</v>
      </c>
      <c r="POI393" s="21">
        <f t="shared" si="176"/>
        <v>0</v>
      </c>
      <c r="POJ393" s="21">
        <f t="shared" si="176"/>
        <v>0</v>
      </c>
      <c r="POK393" s="21">
        <f t="shared" si="176"/>
        <v>0</v>
      </c>
      <c r="POL393" s="21">
        <f t="shared" si="176"/>
        <v>0</v>
      </c>
      <c r="POM393" s="21">
        <f t="shared" si="176"/>
        <v>0</v>
      </c>
      <c r="PON393" s="21">
        <f t="shared" si="176"/>
        <v>0</v>
      </c>
      <c r="POO393" s="21">
        <f t="shared" si="176"/>
        <v>0</v>
      </c>
      <c r="POP393" s="21">
        <f t="shared" si="176"/>
        <v>0</v>
      </c>
      <c r="POQ393" s="21">
        <f t="shared" si="176"/>
        <v>0</v>
      </c>
      <c r="POR393" s="21">
        <f t="shared" si="176"/>
        <v>0</v>
      </c>
      <c r="POS393" s="21">
        <f t="shared" si="176"/>
        <v>0</v>
      </c>
      <c r="POT393" s="21">
        <f t="shared" si="176"/>
        <v>0</v>
      </c>
      <c r="POU393" s="21">
        <f t="shared" si="176"/>
        <v>0</v>
      </c>
      <c r="POV393" s="21">
        <f t="shared" si="176"/>
        <v>0</v>
      </c>
      <c r="POW393" s="21">
        <f t="shared" si="176"/>
        <v>0</v>
      </c>
      <c r="POX393" s="21">
        <f t="shared" si="176"/>
        <v>0</v>
      </c>
      <c r="POY393" s="21">
        <f t="shared" si="176"/>
        <v>0</v>
      </c>
      <c r="POZ393" s="21">
        <f t="shared" si="176"/>
        <v>0</v>
      </c>
      <c r="PPA393" s="21">
        <f t="shared" si="176"/>
        <v>0</v>
      </c>
      <c r="PPB393" s="21">
        <f t="shared" si="176"/>
        <v>0</v>
      </c>
      <c r="PPC393" s="21">
        <f t="shared" si="176"/>
        <v>0</v>
      </c>
      <c r="PPD393" s="21">
        <f t="shared" si="176"/>
        <v>0</v>
      </c>
      <c r="PPE393" s="21">
        <f t="shared" si="176"/>
        <v>0</v>
      </c>
      <c r="PPF393" s="21">
        <f t="shared" si="176"/>
        <v>0</v>
      </c>
      <c r="PPG393" s="21">
        <f t="shared" si="176"/>
        <v>0</v>
      </c>
      <c r="PPH393" s="21">
        <f t="shared" si="176"/>
        <v>0</v>
      </c>
      <c r="PPI393" s="21">
        <f t="shared" si="176"/>
        <v>0</v>
      </c>
      <c r="PPJ393" s="21">
        <f t="shared" si="176"/>
        <v>0</v>
      </c>
      <c r="PPK393" s="21">
        <f t="shared" si="176"/>
        <v>0</v>
      </c>
      <c r="PPL393" s="21">
        <f t="shared" si="176"/>
        <v>0</v>
      </c>
      <c r="PPM393" s="21">
        <f t="shared" si="176"/>
        <v>0</v>
      </c>
      <c r="PPN393" s="21">
        <f t="shared" si="176"/>
        <v>0</v>
      </c>
      <c r="PPO393" s="21">
        <f t="shared" si="176"/>
        <v>0</v>
      </c>
      <c r="PPP393" s="21">
        <f t="shared" si="176"/>
        <v>0</v>
      </c>
      <c r="PPQ393" s="21">
        <f t="shared" si="176"/>
        <v>0</v>
      </c>
      <c r="PPR393" s="21">
        <f t="shared" si="176"/>
        <v>0</v>
      </c>
      <c r="PPS393" s="21">
        <f t="shared" si="176"/>
        <v>0</v>
      </c>
      <c r="PPT393" s="21">
        <f t="shared" si="176"/>
        <v>0</v>
      </c>
      <c r="PPU393" s="21">
        <f t="shared" si="176"/>
        <v>0</v>
      </c>
      <c r="PPV393" s="21">
        <f t="shared" si="176"/>
        <v>0</v>
      </c>
      <c r="PPW393" s="21">
        <f t="shared" si="176"/>
        <v>0</v>
      </c>
      <c r="PPX393" s="21">
        <f t="shared" si="176"/>
        <v>0</v>
      </c>
      <c r="PPY393" s="21">
        <f t="shared" si="176"/>
        <v>0</v>
      </c>
      <c r="PPZ393" s="21">
        <f t="shared" si="176"/>
        <v>0</v>
      </c>
      <c r="PQA393" s="21">
        <f t="shared" si="176"/>
        <v>0</v>
      </c>
      <c r="PQB393" s="21">
        <f t="shared" si="176"/>
        <v>0</v>
      </c>
      <c r="PQC393" s="21">
        <f t="shared" si="176"/>
        <v>0</v>
      </c>
      <c r="PQD393" s="21">
        <f t="shared" si="176"/>
        <v>0</v>
      </c>
      <c r="PQE393" s="21">
        <f t="shared" si="176"/>
        <v>0</v>
      </c>
      <c r="PQF393" s="21">
        <f t="shared" si="176"/>
        <v>0</v>
      </c>
      <c r="PQG393" s="21">
        <f t="shared" si="176"/>
        <v>0</v>
      </c>
      <c r="PQH393" s="21">
        <f t="shared" si="176"/>
        <v>0</v>
      </c>
      <c r="PQI393" s="21">
        <f t="shared" si="176"/>
        <v>0</v>
      </c>
      <c r="PQJ393" s="21">
        <f t="shared" si="176"/>
        <v>0</v>
      </c>
      <c r="PQK393" s="21">
        <f t="shared" ref="PQK393:PSV393" si="177">SUM(PQK388:PQK392)</f>
        <v>0</v>
      </c>
      <c r="PQL393" s="21">
        <f t="shared" si="177"/>
        <v>0</v>
      </c>
      <c r="PQM393" s="21">
        <f t="shared" si="177"/>
        <v>0</v>
      </c>
      <c r="PQN393" s="21">
        <f t="shared" si="177"/>
        <v>0</v>
      </c>
      <c r="PQO393" s="21">
        <f t="shared" si="177"/>
        <v>0</v>
      </c>
      <c r="PQP393" s="21">
        <f t="shared" si="177"/>
        <v>0</v>
      </c>
      <c r="PQQ393" s="21">
        <f t="shared" si="177"/>
        <v>0</v>
      </c>
      <c r="PQR393" s="21">
        <f t="shared" si="177"/>
        <v>0</v>
      </c>
      <c r="PQS393" s="21">
        <f t="shared" si="177"/>
        <v>0</v>
      </c>
      <c r="PQT393" s="21">
        <f t="shared" si="177"/>
        <v>0</v>
      </c>
      <c r="PQU393" s="21">
        <f t="shared" si="177"/>
        <v>0</v>
      </c>
      <c r="PQV393" s="21">
        <f t="shared" si="177"/>
        <v>0</v>
      </c>
      <c r="PQW393" s="21">
        <f t="shared" si="177"/>
        <v>0</v>
      </c>
      <c r="PQX393" s="21">
        <f t="shared" si="177"/>
        <v>0</v>
      </c>
      <c r="PQY393" s="21">
        <f t="shared" si="177"/>
        <v>0</v>
      </c>
      <c r="PQZ393" s="21">
        <f t="shared" si="177"/>
        <v>0</v>
      </c>
      <c r="PRA393" s="21">
        <f t="shared" si="177"/>
        <v>0</v>
      </c>
      <c r="PRB393" s="21">
        <f t="shared" si="177"/>
        <v>0</v>
      </c>
      <c r="PRC393" s="21">
        <f t="shared" si="177"/>
        <v>0</v>
      </c>
      <c r="PRD393" s="21">
        <f t="shared" si="177"/>
        <v>0</v>
      </c>
      <c r="PRE393" s="21">
        <f t="shared" si="177"/>
        <v>0</v>
      </c>
      <c r="PRF393" s="21">
        <f t="shared" si="177"/>
        <v>0</v>
      </c>
      <c r="PRG393" s="21">
        <f t="shared" si="177"/>
        <v>0</v>
      </c>
      <c r="PRH393" s="21">
        <f t="shared" si="177"/>
        <v>0</v>
      </c>
      <c r="PRI393" s="21">
        <f t="shared" si="177"/>
        <v>0</v>
      </c>
      <c r="PRJ393" s="21">
        <f t="shared" si="177"/>
        <v>0</v>
      </c>
      <c r="PRK393" s="21">
        <f t="shared" si="177"/>
        <v>0</v>
      </c>
      <c r="PRL393" s="21">
        <f t="shared" si="177"/>
        <v>0</v>
      </c>
      <c r="PRM393" s="21">
        <f t="shared" si="177"/>
        <v>0</v>
      </c>
      <c r="PRN393" s="21">
        <f t="shared" si="177"/>
        <v>0</v>
      </c>
      <c r="PRO393" s="21">
        <f t="shared" si="177"/>
        <v>0</v>
      </c>
      <c r="PRP393" s="21">
        <f t="shared" si="177"/>
        <v>0</v>
      </c>
      <c r="PRQ393" s="21">
        <f t="shared" si="177"/>
        <v>0</v>
      </c>
      <c r="PRR393" s="21">
        <f t="shared" si="177"/>
        <v>0</v>
      </c>
      <c r="PRS393" s="21">
        <f t="shared" si="177"/>
        <v>0</v>
      </c>
      <c r="PRT393" s="21">
        <f t="shared" si="177"/>
        <v>0</v>
      </c>
      <c r="PRU393" s="21">
        <f t="shared" si="177"/>
        <v>0</v>
      </c>
      <c r="PRV393" s="21">
        <f t="shared" si="177"/>
        <v>0</v>
      </c>
      <c r="PRW393" s="21">
        <f t="shared" si="177"/>
        <v>0</v>
      </c>
      <c r="PRX393" s="21">
        <f t="shared" si="177"/>
        <v>0</v>
      </c>
      <c r="PRY393" s="21">
        <f t="shared" si="177"/>
        <v>0</v>
      </c>
      <c r="PRZ393" s="21">
        <f t="shared" si="177"/>
        <v>0</v>
      </c>
      <c r="PSA393" s="21">
        <f t="shared" si="177"/>
        <v>0</v>
      </c>
      <c r="PSB393" s="21">
        <f t="shared" si="177"/>
        <v>0</v>
      </c>
      <c r="PSC393" s="21">
        <f t="shared" si="177"/>
        <v>0</v>
      </c>
      <c r="PSD393" s="21">
        <f t="shared" si="177"/>
        <v>0</v>
      </c>
      <c r="PSE393" s="21">
        <f t="shared" si="177"/>
        <v>0</v>
      </c>
      <c r="PSF393" s="21">
        <f t="shared" si="177"/>
        <v>0</v>
      </c>
      <c r="PSG393" s="21">
        <f t="shared" si="177"/>
        <v>0</v>
      </c>
      <c r="PSH393" s="21">
        <f t="shared" si="177"/>
        <v>0</v>
      </c>
      <c r="PSI393" s="21">
        <f t="shared" si="177"/>
        <v>0</v>
      </c>
      <c r="PSJ393" s="21">
        <f t="shared" si="177"/>
        <v>0</v>
      </c>
      <c r="PSK393" s="21">
        <f t="shared" si="177"/>
        <v>0</v>
      </c>
      <c r="PSL393" s="21">
        <f t="shared" si="177"/>
        <v>0</v>
      </c>
      <c r="PSM393" s="21">
        <f t="shared" si="177"/>
        <v>0</v>
      </c>
      <c r="PSN393" s="21">
        <f t="shared" si="177"/>
        <v>0</v>
      </c>
      <c r="PSO393" s="21">
        <f t="shared" si="177"/>
        <v>0</v>
      </c>
      <c r="PSP393" s="21">
        <f t="shared" si="177"/>
        <v>0</v>
      </c>
      <c r="PSQ393" s="21">
        <f t="shared" si="177"/>
        <v>0</v>
      </c>
      <c r="PSR393" s="21">
        <f t="shared" si="177"/>
        <v>0</v>
      </c>
      <c r="PSS393" s="21">
        <f t="shared" si="177"/>
        <v>0</v>
      </c>
      <c r="PST393" s="21">
        <f t="shared" si="177"/>
        <v>0</v>
      </c>
      <c r="PSU393" s="21">
        <f t="shared" si="177"/>
        <v>0</v>
      </c>
      <c r="PSV393" s="21">
        <f t="shared" si="177"/>
        <v>0</v>
      </c>
      <c r="PSW393" s="21">
        <f t="shared" ref="PSW393:PVH393" si="178">SUM(PSW388:PSW392)</f>
        <v>0</v>
      </c>
      <c r="PSX393" s="21">
        <f t="shared" si="178"/>
        <v>0</v>
      </c>
      <c r="PSY393" s="21">
        <f t="shared" si="178"/>
        <v>0</v>
      </c>
      <c r="PSZ393" s="21">
        <f t="shared" si="178"/>
        <v>0</v>
      </c>
      <c r="PTA393" s="21">
        <f t="shared" si="178"/>
        <v>0</v>
      </c>
      <c r="PTB393" s="21">
        <f t="shared" si="178"/>
        <v>0</v>
      </c>
      <c r="PTC393" s="21">
        <f t="shared" si="178"/>
        <v>0</v>
      </c>
      <c r="PTD393" s="21">
        <f t="shared" si="178"/>
        <v>0</v>
      </c>
      <c r="PTE393" s="21">
        <f t="shared" si="178"/>
        <v>0</v>
      </c>
      <c r="PTF393" s="21">
        <f t="shared" si="178"/>
        <v>0</v>
      </c>
      <c r="PTG393" s="21">
        <f t="shared" si="178"/>
        <v>0</v>
      </c>
      <c r="PTH393" s="21">
        <f t="shared" si="178"/>
        <v>0</v>
      </c>
      <c r="PTI393" s="21">
        <f t="shared" si="178"/>
        <v>0</v>
      </c>
      <c r="PTJ393" s="21">
        <f t="shared" si="178"/>
        <v>0</v>
      </c>
      <c r="PTK393" s="21">
        <f t="shared" si="178"/>
        <v>0</v>
      </c>
      <c r="PTL393" s="21">
        <f t="shared" si="178"/>
        <v>0</v>
      </c>
      <c r="PTM393" s="21">
        <f t="shared" si="178"/>
        <v>0</v>
      </c>
      <c r="PTN393" s="21">
        <f t="shared" si="178"/>
        <v>0</v>
      </c>
      <c r="PTO393" s="21">
        <f t="shared" si="178"/>
        <v>0</v>
      </c>
      <c r="PTP393" s="21">
        <f t="shared" si="178"/>
        <v>0</v>
      </c>
      <c r="PTQ393" s="21">
        <f t="shared" si="178"/>
        <v>0</v>
      </c>
      <c r="PTR393" s="21">
        <f t="shared" si="178"/>
        <v>0</v>
      </c>
      <c r="PTS393" s="21">
        <f t="shared" si="178"/>
        <v>0</v>
      </c>
      <c r="PTT393" s="21">
        <f t="shared" si="178"/>
        <v>0</v>
      </c>
      <c r="PTU393" s="21">
        <f t="shared" si="178"/>
        <v>0</v>
      </c>
      <c r="PTV393" s="21">
        <f t="shared" si="178"/>
        <v>0</v>
      </c>
      <c r="PTW393" s="21">
        <f t="shared" si="178"/>
        <v>0</v>
      </c>
      <c r="PTX393" s="21">
        <f t="shared" si="178"/>
        <v>0</v>
      </c>
      <c r="PTY393" s="21">
        <f t="shared" si="178"/>
        <v>0</v>
      </c>
      <c r="PTZ393" s="21">
        <f t="shared" si="178"/>
        <v>0</v>
      </c>
      <c r="PUA393" s="21">
        <f t="shared" si="178"/>
        <v>0</v>
      </c>
      <c r="PUB393" s="21">
        <f t="shared" si="178"/>
        <v>0</v>
      </c>
      <c r="PUC393" s="21">
        <f t="shared" si="178"/>
        <v>0</v>
      </c>
      <c r="PUD393" s="21">
        <f t="shared" si="178"/>
        <v>0</v>
      </c>
      <c r="PUE393" s="21">
        <f t="shared" si="178"/>
        <v>0</v>
      </c>
      <c r="PUF393" s="21">
        <f t="shared" si="178"/>
        <v>0</v>
      </c>
      <c r="PUG393" s="21">
        <f t="shared" si="178"/>
        <v>0</v>
      </c>
      <c r="PUH393" s="21">
        <f t="shared" si="178"/>
        <v>0</v>
      </c>
      <c r="PUI393" s="21">
        <f t="shared" si="178"/>
        <v>0</v>
      </c>
      <c r="PUJ393" s="21">
        <f t="shared" si="178"/>
        <v>0</v>
      </c>
      <c r="PUK393" s="21">
        <f t="shared" si="178"/>
        <v>0</v>
      </c>
      <c r="PUL393" s="21">
        <f t="shared" si="178"/>
        <v>0</v>
      </c>
      <c r="PUM393" s="21">
        <f t="shared" si="178"/>
        <v>0</v>
      </c>
      <c r="PUN393" s="21">
        <f t="shared" si="178"/>
        <v>0</v>
      </c>
      <c r="PUO393" s="21">
        <f t="shared" si="178"/>
        <v>0</v>
      </c>
      <c r="PUP393" s="21">
        <f t="shared" si="178"/>
        <v>0</v>
      </c>
      <c r="PUQ393" s="21">
        <f t="shared" si="178"/>
        <v>0</v>
      </c>
      <c r="PUR393" s="21">
        <f t="shared" si="178"/>
        <v>0</v>
      </c>
      <c r="PUS393" s="21">
        <f t="shared" si="178"/>
        <v>0</v>
      </c>
      <c r="PUT393" s="21">
        <f t="shared" si="178"/>
        <v>0</v>
      </c>
      <c r="PUU393" s="21">
        <f t="shared" si="178"/>
        <v>0</v>
      </c>
      <c r="PUV393" s="21">
        <f t="shared" si="178"/>
        <v>0</v>
      </c>
      <c r="PUW393" s="21">
        <f t="shared" si="178"/>
        <v>0</v>
      </c>
      <c r="PUX393" s="21">
        <f t="shared" si="178"/>
        <v>0</v>
      </c>
      <c r="PUY393" s="21">
        <f t="shared" si="178"/>
        <v>0</v>
      </c>
      <c r="PUZ393" s="21">
        <f t="shared" si="178"/>
        <v>0</v>
      </c>
      <c r="PVA393" s="21">
        <f t="shared" si="178"/>
        <v>0</v>
      </c>
      <c r="PVB393" s="21">
        <f t="shared" si="178"/>
        <v>0</v>
      </c>
      <c r="PVC393" s="21">
        <f t="shared" si="178"/>
        <v>0</v>
      </c>
      <c r="PVD393" s="21">
        <f t="shared" si="178"/>
        <v>0</v>
      </c>
      <c r="PVE393" s="21">
        <f t="shared" si="178"/>
        <v>0</v>
      </c>
      <c r="PVF393" s="21">
        <f t="shared" si="178"/>
        <v>0</v>
      </c>
      <c r="PVG393" s="21">
        <f t="shared" si="178"/>
        <v>0</v>
      </c>
      <c r="PVH393" s="21">
        <f t="shared" si="178"/>
        <v>0</v>
      </c>
      <c r="PVI393" s="21">
        <f t="shared" ref="PVI393:PXT393" si="179">SUM(PVI388:PVI392)</f>
        <v>0</v>
      </c>
      <c r="PVJ393" s="21">
        <f t="shared" si="179"/>
        <v>0</v>
      </c>
      <c r="PVK393" s="21">
        <f t="shared" si="179"/>
        <v>0</v>
      </c>
      <c r="PVL393" s="21">
        <f t="shared" si="179"/>
        <v>0</v>
      </c>
      <c r="PVM393" s="21">
        <f t="shared" si="179"/>
        <v>0</v>
      </c>
      <c r="PVN393" s="21">
        <f t="shared" si="179"/>
        <v>0</v>
      </c>
      <c r="PVO393" s="21">
        <f t="shared" si="179"/>
        <v>0</v>
      </c>
      <c r="PVP393" s="21">
        <f t="shared" si="179"/>
        <v>0</v>
      </c>
      <c r="PVQ393" s="21">
        <f t="shared" si="179"/>
        <v>0</v>
      </c>
      <c r="PVR393" s="21">
        <f t="shared" si="179"/>
        <v>0</v>
      </c>
      <c r="PVS393" s="21">
        <f t="shared" si="179"/>
        <v>0</v>
      </c>
      <c r="PVT393" s="21">
        <f t="shared" si="179"/>
        <v>0</v>
      </c>
      <c r="PVU393" s="21">
        <f t="shared" si="179"/>
        <v>0</v>
      </c>
      <c r="PVV393" s="21">
        <f t="shared" si="179"/>
        <v>0</v>
      </c>
      <c r="PVW393" s="21">
        <f t="shared" si="179"/>
        <v>0</v>
      </c>
      <c r="PVX393" s="21">
        <f t="shared" si="179"/>
        <v>0</v>
      </c>
      <c r="PVY393" s="21">
        <f t="shared" si="179"/>
        <v>0</v>
      </c>
      <c r="PVZ393" s="21">
        <f t="shared" si="179"/>
        <v>0</v>
      </c>
      <c r="PWA393" s="21">
        <f t="shared" si="179"/>
        <v>0</v>
      </c>
      <c r="PWB393" s="21">
        <f t="shared" si="179"/>
        <v>0</v>
      </c>
      <c r="PWC393" s="21">
        <f t="shared" si="179"/>
        <v>0</v>
      </c>
      <c r="PWD393" s="21">
        <f t="shared" si="179"/>
        <v>0</v>
      </c>
      <c r="PWE393" s="21">
        <f t="shared" si="179"/>
        <v>0</v>
      </c>
      <c r="PWF393" s="21">
        <f t="shared" si="179"/>
        <v>0</v>
      </c>
      <c r="PWG393" s="21">
        <f t="shared" si="179"/>
        <v>0</v>
      </c>
      <c r="PWH393" s="21">
        <f t="shared" si="179"/>
        <v>0</v>
      </c>
      <c r="PWI393" s="21">
        <f t="shared" si="179"/>
        <v>0</v>
      </c>
      <c r="PWJ393" s="21">
        <f t="shared" si="179"/>
        <v>0</v>
      </c>
      <c r="PWK393" s="21">
        <f t="shared" si="179"/>
        <v>0</v>
      </c>
      <c r="PWL393" s="21">
        <f t="shared" si="179"/>
        <v>0</v>
      </c>
      <c r="PWM393" s="21">
        <f t="shared" si="179"/>
        <v>0</v>
      </c>
      <c r="PWN393" s="21">
        <f t="shared" si="179"/>
        <v>0</v>
      </c>
      <c r="PWO393" s="21">
        <f t="shared" si="179"/>
        <v>0</v>
      </c>
      <c r="PWP393" s="21">
        <f t="shared" si="179"/>
        <v>0</v>
      </c>
      <c r="PWQ393" s="21">
        <f t="shared" si="179"/>
        <v>0</v>
      </c>
      <c r="PWR393" s="21">
        <f t="shared" si="179"/>
        <v>0</v>
      </c>
      <c r="PWS393" s="21">
        <f t="shared" si="179"/>
        <v>0</v>
      </c>
      <c r="PWT393" s="21">
        <f t="shared" si="179"/>
        <v>0</v>
      </c>
      <c r="PWU393" s="21">
        <f t="shared" si="179"/>
        <v>0</v>
      </c>
      <c r="PWV393" s="21">
        <f t="shared" si="179"/>
        <v>0</v>
      </c>
      <c r="PWW393" s="21">
        <f t="shared" si="179"/>
        <v>0</v>
      </c>
      <c r="PWX393" s="21">
        <f t="shared" si="179"/>
        <v>0</v>
      </c>
      <c r="PWY393" s="21">
        <f t="shared" si="179"/>
        <v>0</v>
      </c>
      <c r="PWZ393" s="21">
        <f t="shared" si="179"/>
        <v>0</v>
      </c>
      <c r="PXA393" s="21">
        <f t="shared" si="179"/>
        <v>0</v>
      </c>
      <c r="PXB393" s="21">
        <f t="shared" si="179"/>
        <v>0</v>
      </c>
      <c r="PXC393" s="21">
        <f t="shared" si="179"/>
        <v>0</v>
      </c>
      <c r="PXD393" s="21">
        <f t="shared" si="179"/>
        <v>0</v>
      </c>
      <c r="PXE393" s="21">
        <f t="shared" si="179"/>
        <v>0</v>
      </c>
      <c r="PXF393" s="21">
        <f t="shared" si="179"/>
        <v>0</v>
      </c>
      <c r="PXG393" s="21">
        <f t="shared" si="179"/>
        <v>0</v>
      </c>
      <c r="PXH393" s="21">
        <f t="shared" si="179"/>
        <v>0</v>
      </c>
      <c r="PXI393" s="21">
        <f t="shared" si="179"/>
        <v>0</v>
      </c>
      <c r="PXJ393" s="21">
        <f t="shared" si="179"/>
        <v>0</v>
      </c>
      <c r="PXK393" s="21">
        <f t="shared" si="179"/>
        <v>0</v>
      </c>
      <c r="PXL393" s="21">
        <f t="shared" si="179"/>
        <v>0</v>
      </c>
      <c r="PXM393" s="21">
        <f t="shared" si="179"/>
        <v>0</v>
      </c>
      <c r="PXN393" s="21">
        <f t="shared" si="179"/>
        <v>0</v>
      </c>
      <c r="PXO393" s="21">
        <f t="shared" si="179"/>
        <v>0</v>
      </c>
      <c r="PXP393" s="21">
        <f t="shared" si="179"/>
        <v>0</v>
      </c>
      <c r="PXQ393" s="21">
        <f t="shared" si="179"/>
        <v>0</v>
      </c>
      <c r="PXR393" s="21">
        <f t="shared" si="179"/>
        <v>0</v>
      </c>
      <c r="PXS393" s="21">
        <f t="shared" si="179"/>
        <v>0</v>
      </c>
      <c r="PXT393" s="21">
        <f t="shared" si="179"/>
        <v>0</v>
      </c>
      <c r="PXU393" s="21">
        <f t="shared" ref="PXU393:QAF393" si="180">SUM(PXU388:PXU392)</f>
        <v>0</v>
      </c>
      <c r="PXV393" s="21">
        <f t="shared" si="180"/>
        <v>0</v>
      </c>
      <c r="PXW393" s="21">
        <f t="shared" si="180"/>
        <v>0</v>
      </c>
      <c r="PXX393" s="21">
        <f t="shared" si="180"/>
        <v>0</v>
      </c>
      <c r="PXY393" s="21">
        <f t="shared" si="180"/>
        <v>0</v>
      </c>
      <c r="PXZ393" s="21">
        <f t="shared" si="180"/>
        <v>0</v>
      </c>
      <c r="PYA393" s="21">
        <f t="shared" si="180"/>
        <v>0</v>
      </c>
      <c r="PYB393" s="21">
        <f t="shared" si="180"/>
        <v>0</v>
      </c>
      <c r="PYC393" s="21">
        <f t="shared" si="180"/>
        <v>0</v>
      </c>
      <c r="PYD393" s="21">
        <f t="shared" si="180"/>
        <v>0</v>
      </c>
      <c r="PYE393" s="21">
        <f t="shared" si="180"/>
        <v>0</v>
      </c>
      <c r="PYF393" s="21">
        <f t="shared" si="180"/>
        <v>0</v>
      </c>
      <c r="PYG393" s="21">
        <f t="shared" si="180"/>
        <v>0</v>
      </c>
      <c r="PYH393" s="21">
        <f t="shared" si="180"/>
        <v>0</v>
      </c>
      <c r="PYI393" s="21">
        <f t="shared" si="180"/>
        <v>0</v>
      </c>
      <c r="PYJ393" s="21">
        <f t="shared" si="180"/>
        <v>0</v>
      </c>
      <c r="PYK393" s="21">
        <f t="shared" si="180"/>
        <v>0</v>
      </c>
      <c r="PYL393" s="21">
        <f t="shared" si="180"/>
        <v>0</v>
      </c>
      <c r="PYM393" s="21">
        <f t="shared" si="180"/>
        <v>0</v>
      </c>
      <c r="PYN393" s="21">
        <f t="shared" si="180"/>
        <v>0</v>
      </c>
      <c r="PYO393" s="21">
        <f t="shared" si="180"/>
        <v>0</v>
      </c>
      <c r="PYP393" s="21">
        <f t="shared" si="180"/>
        <v>0</v>
      </c>
      <c r="PYQ393" s="21">
        <f t="shared" si="180"/>
        <v>0</v>
      </c>
      <c r="PYR393" s="21">
        <f t="shared" si="180"/>
        <v>0</v>
      </c>
      <c r="PYS393" s="21">
        <f t="shared" si="180"/>
        <v>0</v>
      </c>
      <c r="PYT393" s="21">
        <f t="shared" si="180"/>
        <v>0</v>
      </c>
      <c r="PYU393" s="21">
        <f t="shared" si="180"/>
        <v>0</v>
      </c>
      <c r="PYV393" s="21">
        <f t="shared" si="180"/>
        <v>0</v>
      </c>
      <c r="PYW393" s="21">
        <f t="shared" si="180"/>
        <v>0</v>
      </c>
      <c r="PYX393" s="21">
        <f t="shared" si="180"/>
        <v>0</v>
      </c>
      <c r="PYY393" s="21">
        <f t="shared" si="180"/>
        <v>0</v>
      </c>
      <c r="PYZ393" s="21">
        <f t="shared" si="180"/>
        <v>0</v>
      </c>
      <c r="PZA393" s="21">
        <f t="shared" si="180"/>
        <v>0</v>
      </c>
      <c r="PZB393" s="21">
        <f t="shared" si="180"/>
        <v>0</v>
      </c>
      <c r="PZC393" s="21">
        <f t="shared" si="180"/>
        <v>0</v>
      </c>
      <c r="PZD393" s="21">
        <f t="shared" si="180"/>
        <v>0</v>
      </c>
      <c r="PZE393" s="21">
        <f t="shared" si="180"/>
        <v>0</v>
      </c>
      <c r="PZF393" s="21">
        <f t="shared" si="180"/>
        <v>0</v>
      </c>
      <c r="PZG393" s="21">
        <f t="shared" si="180"/>
        <v>0</v>
      </c>
      <c r="PZH393" s="21">
        <f t="shared" si="180"/>
        <v>0</v>
      </c>
      <c r="PZI393" s="21">
        <f t="shared" si="180"/>
        <v>0</v>
      </c>
      <c r="PZJ393" s="21">
        <f t="shared" si="180"/>
        <v>0</v>
      </c>
      <c r="PZK393" s="21">
        <f t="shared" si="180"/>
        <v>0</v>
      </c>
      <c r="PZL393" s="21">
        <f t="shared" si="180"/>
        <v>0</v>
      </c>
      <c r="PZM393" s="21">
        <f t="shared" si="180"/>
        <v>0</v>
      </c>
      <c r="PZN393" s="21">
        <f t="shared" si="180"/>
        <v>0</v>
      </c>
      <c r="PZO393" s="21">
        <f t="shared" si="180"/>
        <v>0</v>
      </c>
      <c r="PZP393" s="21">
        <f t="shared" si="180"/>
        <v>0</v>
      </c>
      <c r="PZQ393" s="21">
        <f t="shared" si="180"/>
        <v>0</v>
      </c>
      <c r="PZR393" s="21">
        <f t="shared" si="180"/>
        <v>0</v>
      </c>
      <c r="PZS393" s="21">
        <f t="shared" si="180"/>
        <v>0</v>
      </c>
      <c r="PZT393" s="21">
        <f t="shared" si="180"/>
        <v>0</v>
      </c>
      <c r="PZU393" s="21">
        <f t="shared" si="180"/>
        <v>0</v>
      </c>
      <c r="PZV393" s="21">
        <f t="shared" si="180"/>
        <v>0</v>
      </c>
      <c r="PZW393" s="21">
        <f t="shared" si="180"/>
        <v>0</v>
      </c>
      <c r="PZX393" s="21">
        <f t="shared" si="180"/>
        <v>0</v>
      </c>
      <c r="PZY393" s="21">
        <f t="shared" si="180"/>
        <v>0</v>
      </c>
      <c r="PZZ393" s="21">
        <f t="shared" si="180"/>
        <v>0</v>
      </c>
      <c r="QAA393" s="21">
        <f t="shared" si="180"/>
        <v>0</v>
      </c>
      <c r="QAB393" s="21">
        <f t="shared" si="180"/>
        <v>0</v>
      </c>
      <c r="QAC393" s="21">
        <f t="shared" si="180"/>
        <v>0</v>
      </c>
      <c r="QAD393" s="21">
        <f t="shared" si="180"/>
        <v>0</v>
      </c>
      <c r="QAE393" s="21">
        <f t="shared" si="180"/>
        <v>0</v>
      </c>
      <c r="QAF393" s="21">
        <f t="shared" si="180"/>
        <v>0</v>
      </c>
      <c r="QAG393" s="21">
        <f t="shared" ref="QAG393:QCR393" si="181">SUM(QAG388:QAG392)</f>
        <v>0</v>
      </c>
      <c r="QAH393" s="21">
        <f t="shared" si="181"/>
        <v>0</v>
      </c>
      <c r="QAI393" s="21">
        <f t="shared" si="181"/>
        <v>0</v>
      </c>
      <c r="QAJ393" s="21">
        <f t="shared" si="181"/>
        <v>0</v>
      </c>
      <c r="QAK393" s="21">
        <f t="shared" si="181"/>
        <v>0</v>
      </c>
      <c r="QAL393" s="21">
        <f t="shared" si="181"/>
        <v>0</v>
      </c>
      <c r="QAM393" s="21">
        <f t="shared" si="181"/>
        <v>0</v>
      </c>
      <c r="QAN393" s="21">
        <f t="shared" si="181"/>
        <v>0</v>
      </c>
      <c r="QAO393" s="21">
        <f t="shared" si="181"/>
        <v>0</v>
      </c>
      <c r="QAP393" s="21">
        <f t="shared" si="181"/>
        <v>0</v>
      </c>
      <c r="QAQ393" s="21">
        <f t="shared" si="181"/>
        <v>0</v>
      </c>
      <c r="QAR393" s="21">
        <f t="shared" si="181"/>
        <v>0</v>
      </c>
      <c r="QAS393" s="21">
        <f t="shared" si="181"/>
        <v>0</v>
      </c>
      <c r="QAT393" s="21">
        <f t="shared" si="181"/>
        <v>0</v>
      </c>
      <c r="QAU393" s="21">
        <f t="shared" si="181"/>
        <v>0</v>
      </c>
      <c r="QAV393" s="21">
        <f t="shared" si="181"/>
        <v>0</v>
      </c>
      <c r="QAW393" s="21">
        <f t="shared" si="181"/>
        <v>0</v>
      </c>
      <c r="QAX393" s="21">
        <f t="shared" si="181"/>
        <v>0</v>
      </c>
      <c r="QAY393" s="21">
        <f t="shared" si="181"/>
        <v>0</v>
      </c>
      <c r="QAZ393" s="21">
        <f t="shared" si="181"/>
        <v>0</v>
      </c>
      <c r="QBA393" s="21">
        <f t="shared" si="181"/>
        <v>0</v>
      </c>
      <c r="QBB393" s="21">
        <f t="shared" si="181"/>
        <v>0</v>
      </c>
      <c r="QBC393" s="21">
        <f t="shared" si="181"/>
        <v>0</v>
      </c>
      <c r="QBD393" s="21">
        <f t="shared" si="181"/>
        <v>0</v>
      </c>
      <c r="QBE393" s="21">
        <f t="shared" si="181"/>
        <v>0</v>
      </c>
      <c r="QBF393" s="21">
        <f t="shared" si="181"/>
        <v>0</v>
      </c>
      <c r="QBG393" s="21">
        <f t="shared" si="181"/>
        <v>0</v>
      </c>
      <c r="QBH393" s="21">
        <f t="shared" si="181"/>
        <v>0</v>
      </c>
      <c r="QBI393" s="21">
        <f t="shared" si="181"/>
        <v>0</v>
      </c>
      <c r="QBJ393" s="21">
        <f t="shared" si="181"/>
        <v>0</v>
      </c>
      <c r="QBK393" s="21">
        <f t="shared" si="181"/>
        <v>0</v>
      </c>
      <c r="QBL393" s="21">
        <f t="shared" si="181"/>
        <v>0</v>
      </c>
      <c r="QBM393" s="21">
        <f t="shared" si="181"/>
        <v>0</v>
      </c>
      <c r="QBN393" s="21">
        <f t="shared" si="181"/>
        <v>0</v>
      </c>
      <c r="QBO393" s="21">
        <f t="shared" si="181"/>
        <v>0</v>
      </c>
      <c r="QBP393" s="21">
        <f t="shared" si="181"/>
        <v>0</v>
      </c>
      <c r="QBQ393" s="21">
        <f t="shared" si="181"/>
        <v>0</v>
      </c>
      <c r="QBR393" s="21">
        <f t="shared" si="181"/>
        <v>0</v>
      </c>
      <c r="QBS393" s="21">
        <f t="shared" si="181"/>
        <v>0</v>
      </c>
      <c r="QBT393" s="21">
        <f t="shared" si="181"/>
        <v>0</v>
      </c>
      <c r="QBU393" s="21">
        <f t="shared" si="181"/>
        <v>0</v>
      </c>
      <c r="QBV393" s="21">
        <f t="shared" si="181"/>
        <v>0</v>
      </c>
      <c r="QBW393" s="21">
        <f t="shared" si="181"/>
        <v>0</v>
      </c>
      <c r="QBX393" s="21">
        <f t="shared" si="181"/>
        <v>0</v>
      </c>
      <c r="QBY393" s="21">
        <f t="shared" si="181"/>
        <v>0</v>
      </c>
      <c r="QBZ393" s="21">
        <f t="shared" si="181"/>
        <v>0</v>
      </c>
      <c r="QCA393" s="21">
        <f t="shared" si="181"/>
        <v>0</v>
      </c>
      <c r="QCB393" s="21">
        <f t="shared" si="181"/>
        <v>0</v>
      </c>
      <c r="QCC393" s="21">
        <f t="shared" si="181"/>
        <v>0</v>
      </c>
      <c r="QCD393" s="21">
        <f t="shared" si="181"/>
        <v>0</v>
      </c>
      <c r="QCE393" s="21">
        <f t="shared" si="181"/>
        <v>0</v>
      </c>
      <c r="QCF393" s="21">
        <f t="shared" si="181"/>
        <v>0</v>
      </c>
      <c r="QCG393" s="21">
        <f t="shared" si="181"/>
        <v>0</v>
      </c>
      <c r="QCH393" s="21">
        <f t="shared" si="181"/>
        <v>0</v>
      </c>
      <c r="QCI393" s="21">
        <f t="shared" si="181"/>
        <v>0</v>
      </c>
      <c r="QCJ393" s="21">
        <f t="shared" si="181"/>
        <v>0</v>
      </c>
      <c r="QCK393" s="21">
        <f t="shared" si="181"/>
        <v>0</v>
      </c>
      <c r="QCL393" s="21">
        <f t="shared" si="181"/>
        <v>0</v>
      </c>
      <c r="QCM393" s="21">
        <f t="shared" si="181"/>
        <v>0</v>
      </c>
      <c r="QCN393" s="21">
        <f t="shared" si="181"/>
        <v>0</v>
      </c>
      <c r="QCO393" s="21">
        <f t="shared" si="181"/>
        <v>0</v>
      </c>
      <c r="QCP393" s="21">
        <f t="shared" si="181"/>
        <v>0</v>
      </c>
      <c r="QCQ393" s="21">
        <f t="shared" si="181"/>
        <v>0</v>
      </c>
      <c r="QCR393" s="21">
        <f t="shared" si="181"/>
        <v>0</v>
      </c>
      <c r="QCS393" s="21">
        <f t="shared" ref="QCS393:QFD393" si="182">SUM(QCS388:QCS392)</f>
        <v>0</v>
      </c>
      <c r="QCT393" s="21">
        <f t="shared" si="182"/>
        <v>0</v>
      </c>
      <c r="QCU393" s="21">
        <f t="shared" si="182"/>
        <v>0</v>
      </c>
      <c r="QCV393" s="21">
        <f t="shared" si="182"/>
        <v>0</v>
      </c>
      <c r="QCW393" s="21">
        <f t="shared" si="182"/>
        <v>0</v>
      </c>
      <c r="QCX393" s="21">
        <f t="shared" si="182"/>
        <v>0</v>
      </c>
      <c r="QCY393" s="21">
        <f t="shared" si="182"/>
        <v>0</v>
      </c>
      <c r="QCZ393" s="21">
        <f t="shared" si="182"/>
        <v>0</v>
      </c>
      <c r="QDA393" s="21">
        <f t="shared" si="182"/>
        <v>0</v>
      </c>
      <c r="QDB393" s="21">
        <f t="shared" si="182"/>
        <v>0</v>
      </c>
      <c r="QDC393" s="21">
        <f t="shared" si="182"/>
        <v>0</v>
      </c>
      <c r="QDD393" s="21">
        <f t="shared" si="182"/>
        <v>0</v>
      </c>
      <c r="QDE393" s="21">
        <f t="shared" si="182"/>
        <v>0</v>
      </c>
      <c r="QDF393" s="21">
        <f t="shared" si="182"/>
        <v>0</v>
      </c>
      <c r="QDG393" s="21">
        <f t="shared" si="182"/>
        <v>0</v>
      </c>
      <c r="QDH393" s="21">
        <f t="shared" si="182"/>
        <v>0</v>
      </c>
      <c r="QDI393" s="21">
        <f t="shared" si="182"/>
        <v>0</v>
      </c>
      <c r="QDJ393" s="21">
        <f t="shared" si="182"/>
        <v>0</v>
      </c>
      <c r="QDK393" s="21">
        <f t="shared" si="182"/>
        <v>0</v>
      </c>
      <c r="QDL393" s="21">
        <f t="shared" si="182"/>
        <v>0</v>
      </c>
      <c r="QDM393" s="21">
        <f t="shared" si="182"/>
        <v>0</v>
      </c>
      <c r="QDN393" s="21">
        <f t="shared" si="182"/>
        <v>0</v>
      </c>
      <c r="QDO393" s="21">
        <f t="shared" si="182"/>
        <v>0</v>
      </c>
      <c r="QDP393" s="21">
        <f t="shared" si="182"/>
        <v>0</v>
      </c>
      <c r="QDQ393" s="21">
        <f t="shared" si="182"/>
        <v>0</v>
      </c>
      <c r="QDR393" s="21">
        <f t="shared" si="182"/>
        <v>0</v>
      </c>
      <c r="QDS393" s="21">
        <f t="shared" si="182"/>
        <v>0</v>
      </c>
      <c r="QDT393" s="21">
        <f t="shared" si="182"/>
        <v>0</v>
      </c>
      <c r="QDU393" s="21">
        <f t="shared" si="182"/>
        <v>0</v>
      </c>
      <c r="QDV393" s="21">
        <f t="shared" si="182"/>
        <v>0</v>
      </c>
      <c r="QDW393" s="21">
        <f t="shared" si="182"/>
        <v>0</v>
      </c>
      <c r="QDX393" s="21">
        <f t="shared" si="182"/>
        <v>0</v>
      </c>
      <c r="QDY393" s="21">
        <f t="shared" si="182"/>
        <v>0</v>
      </c>
      <c r="QDZ393" s="21">
        <f t="shared" si="182"/>
        <v>0</v>
      </c>
      <c r="QEA393" s="21">
        <f t="shared" si="182"/>
        <v>0</v>
      </c>
      <c r="QEB393" s="21">
        <f t="shared" si="182"/>
        <v>0</v>
      </c>
      <c r="QEC393" s="21">
        <f t="shared" si="182"/>
        <v>0</v>
      </c>
      <c r="QED393" s="21">
        <f t="shared" si="182"/>
        <v>0</v>
      </c>
      <c r="QEE393" s="21">
        <f t="shared" si="182"/>
        <v>0</v>
      </c>
      <c r="QEF393" s="21">
        <f t="shared" si="182"/>
        <v>0</v>
      </c>
      <c r="QEG393" s="21">
        <f t="shared" si="182"/>
        <v>0</v>
      </c>
      <c r="QEH393" s="21">
        <f t="shared" si="182"/>
        <v>0</v>
      </c>
      <c r="QEI393" s="21">
        <f t="shared" si="182"/>
        <v>0</v>
      </c>
      <c r="QEJ393" s="21">
        <f t="shared" si="182"/>
        <v>0</v>
      </c>
      <c r="QEK393" s="21">
        <f t="shared" si="182"/>
        <v>0</v>
      </c>
      <c r="QEL393" s="21">
        <f t="shared" si="182"/>
        <v>0</v>
      </c>
      <c r="QEM393" s="21">
        <f t="shared" si="182"/>
        <v>0</v>
      </c>
      <c r="QEN393" s="21">
        <f t="shared" si="182"/>
        <v>0</v>
      </c>
      <c r="QEO393" s="21">
        <f t="shared" si="182"/>
        <v>0</v>
      </c>
      <c r="QEP393" s="21">
        <f t="shared" si="182"/>
        <v>0</v>
      </c>
      <c r="QEQ393" s="21">
        <f t="shared" si="182"/>
        <v>0</v>
      </c>
      <c r="QER393" s="21">
        <f t="shared" si="182"/>
        <v>0</v>
      </c>
      <c r="QES393" s="21">
        <f t="shared" si="182"/>
        <v>0</v>
      </c>
      <c r="QET393" s="21">
        <f t="shared" si="182"/>
        <v>0</v>
      </c>
      <c r="QEU393" s="21">
        <f t="shared" si="182"/>
        <v>0</v>
      </c>
      <c r="QEV393" s="21">
        <f t="shared" si="182"/>
        <v>0</v>
      </c>
      <c r="QEW393" s="21">
        <f t="shared" si="182"/>
        <v>0</v>
      </c>
      <c r="QEX393" s="21">
        <f t="shared" si="182"/>
        <v>0</v>
      </c>
      <c r="QEY393" s="21">
        <f t="shared" si="182"/>
        <v>0</v>
      </c>
      <c r="QEZ393" s="21">
        <f t="shared" si="182"/>
        <v>0</v>
      </c>
      <c r="QFA393" s="21">
        <f t="shared" si="182"/>
        <v>0</v>
      </c>
      <c r="QFB393" s="21">
        <f t="shared" si="182"/>
        <v>0</v>
      </c>
      <c r="QFC393" s="21">
        <f t="shared" si="182"/>
        <v>0</v>
      </c>
      <c r="QFD393" s="21">
        <f t="shared" si="182"/>
        <v>0</v>
      </c>
      <c r="QFE393" s="21">
        <f t="shared" ref="QFE393:QHP393" si="183">SUM(QFE388:QFE392)</f>
        <v>0</v>
      </c>
      <c r="QFF393" s="21">
        <f t="shared" si="183"/>
        <v>0</v>
      </c>
      <c r="QFG393" s="21">
        <f t="shared" si="183"/>
        <v>0</v>
      </c>
      <c r="QFH393" s="21">
        <f t="shared" si="183"/>
        <v>0</v>
      </c>
      <c r="QFI393" s="21">
        <f t="shared" si="183"/>
        <v>0</v>
      </c>
      <c r="QFJ393" s="21">
        <f t="shared" si="183"/>
        <v>0</v>
      </c>
      <c r="QFK393" s="21">
        <f t="shared" si="183"/>
        <v>0</v>
      </c>
      <c r="QFL393" s="21">
        <f t="shared" si="183"/>
        <v>0</v>
      </c>
      <c r="QFM393" s="21">
        <f t="shared" si="183"/>
        <v>0</v>
      </c>
      <c r="QFN393" s="21">
        <f t="shared" si="183"/>
        <v>0</v>
      </c>
      <c r="QFO393" s="21">
        <f t="shared" si="183"/>
        <v>0</v>
      </c>
      <c r="QFP393" s="21">
        <f t="shared" si="183"/>
        <v>0</v>
      </c>
      <c r="QFQ393" s="21">
        <f t="shared" si="183"/>
        <v>0</v>
      </c>
      <c r="QFR393" s="21">
        <f t="shared" si="183"/>
        <v>0</v>
      </c>
      <c r="QFS393" s="21">
        <f t="shared" si="183"/>
        <v>0</v>
      </c>
      <c r="QFT393" s="21">
        <f t="shared" si="183"/>
        <v>0</v>
      </c>
      <c r="QFU393" s="21">
        <f t="shared" si="183"/>
        <v>0</v>
      </c>
      <c r="QFV393" s="21">
        <f t="shared" si="183"/>
        <v>0</v>
      </c>
      <c r="QFW393" s="21">
        <f t="shared" si="183"/>
        <v>0</v>
      </c>
      <c r="QFX393" s="21">
        <f t="shared" si="183"/>
        <v>0</v>
      </c>
      <c r="QFY393" s="21">
        <f t="shared" si="183"/>
        <v>0</v>
      </c>
      <c r="QFZ393" s="21">
        <f t="shared" si="183"/>
        <v>0</v>
      </c>
      <c r="QGA393" s="21">
        <f t="shared" si="183"/>
        <v>0</v>
      </c>
      <c r="QGB393" s="21">
        <f t="shared" si="183"/>
        <v>0</v>
      </c>
      <c r="QGC393" s="21">
        <f t="shared" si="183"/>
        <v>0</v>
      </c>
      <c r="QGD393" s="21">
        <f t="shared" si="183"/>
        <v>0</v>
      </c>
      <c r="QGE393" s="21">
        <f t="shared" si="183"/>
        <v>0</v>
      </c>
      <c r="QGF393" s="21">
        <f t="shared" si="183"/>
        <v>0</v>
      </c>
      <c r="QGG393" s="21">
        <f t="shared" si="183"/>
        <v>0</v>
      </c>
      <c r="QGH393" s="21">
        <f t="shared" si="183"/>
        <v>0</v>
      </c>
      <c r="QGI393" s="21">
        <f t="shared" si="183"/>
        <v>0</v>
      </c>
      <c r="QGJ393" s="21">
        <f t="shared" si="183"/>
        <v>0</v>
      </c>
      <c r="QGK393" s="21">
        <f t="shared" si="183"/>
        <v>0</v>
      </c>
      <c r="QGL393" s="21">
        <f t="shared" si="183"/>
        <v>0</v>
      </c>
      <c r="QGM393" s="21">
        <f t="shared" si="183"/>
        <v>0</v>
      </c>
      <c r="QGN393" s="21">
        <f t="shared" si="183"/>
        <v>0</v>
      </c>
      <c r="QGO393" s="21">
        <f t="shared" si="183"/>
        <v>0</v>
      </c>
      <c r="QGP393" s="21">
        <f t="shared" si="183"/>
        <v>0</v>
      </c>
      <c r="QGQ393" s="21">
        <f t="shared" si="183"/>
        <v>0</v>
      </c>
      <c r="QGR393" s="21">
        <f t="shared" si="183"/>
        <v>0</v>
      </c>
      <c r="QGS393" s="21">
        <f t="shared" si="183"/>
        <v>0</v>
      </c>
      <c r="QGT393" s="21">
        <f t="shared" si="183"/>
        <v>0</v>
      </c>
      <c r="QGU393" s="21">
        <f t="shared" si="183"/>
        <v>0</v>
      </c>
      <c r="QGV393" s="21">
        <f t="shared" si="183"/>
        <v>0</v>
      </c>
      <c r="QGW393" s="21">
        <f t="shared" si="183"/>
        <v>0</v>
      </c>
      <c r="QGX393" s="21">
        <f t="shared" si="183"/>
        <v>0</v>
      </c>
      <c r="QGY393" s="21">
        <f t="shared" si="183"/>
        <v>0</v>
      </c>
      <c r="QGZ393" s="21">
        <f t="shared" si="183"/>
        <v>0</v>
      </c>
      <c r="QHA393" s="21">
        <f t="shared" si="183"/>
        <v>0</v>
      </c>
      <c r="QHB393" s="21">
        <f t="shared" si="183"/>
        <v>0</v>
      </c>
      <c r="QHC393" s="21">
        <f t="shared" si="183"/>
        <v>0</v>
      </c>
      <c r="QHD393" s="21">
        <f t="shared" si="183"/>
        <v>0</v>
      </c>
      <c r="QHE393" s="21">
        <f t="shared" si="183"/>
        <v>0</v>
      </c>
      <c r="QHF393" s="21">
        <f t="shared" si="183"/>
        <v>0</v>
      </c>
      <c r="QHG393" s="21">
        <f t="shared" si="183"/>
        <v>0</v>
      </c>
      <c r="QHH393" s="21">
        <f t="shared" si="183"/>
        <v>0</v>
      </c>
      <c r="QHI393" s="21">
        <f t="shared" si="183"/>
        <v>0</v>
      </c>
      <c r="QHJ393" s="21">
        <f t="shared" si="183"/>
        <v>0</v>
      </c>
      <c r="QHK393" s="21">
        <f t="shared" si="183"/>
        <v>0</v>
      </c>
      <c r="QHL393" s="21">
        <f t="shared" si="183"/>
        <v>0</v>
      </c>
      <c r="QHM393" s="21">
        <f t="shared" si="183"/>
        <v>0</v>
      </c>
      <c r="QHN393" s="21">
        <f t="shared" si="183"/>
        <v>0</v>
      </c>
      <c r="QHO393" s="21">
        <f t="shared" si="183"/>
        <v>0</v>
      </c>
      <c r="QHP393" s="21">
        <f t="shared" si="183"/>
        <v>0</v>
      </c>
      <c r="QHQ393" s="21">
        <f t="shared" ref="QHQ393:QKB393" si="184">SUM(QHQ388:QHQ392)</f>
        <v>0</v>
      </c>
      <c r="QHR393" s="21">
        <f t="shared" si="184"/>
        <v>0</v>
      </c>
      <c r="QHS393" s="21">
        <f t="shared" si="184"/>
        <v>0</v>
      </c>
      <c r="QHT393" s="21">
        <f t="shared" si="184"/>
        <v>0</v>
      </c>
      <c r="QHU393" s="21">
        <f t="shared" si="184"/>
        <v>0</v>
      </c>
      <c r="QHV393" s="21">
        <f t="shared" si="184"/>
        <v>0</v>
      </c>
      <c r="QHW393" s="21">
        <f t="shared" si="184"/>
        <v>0</v>
      </c>
      <c r="QHX393" s="21">
        <f t="shared" si="184"/>
        <v>0</v>
      </c>
      <c r="QHY393" s="21">
        <f t="shared" si="184"/>
        <v>0</v>
      </c>
      <c r="QHZ393" s="21">
        <f t="shared" si="184"/>
        <v>0</v>
      </c>
      <c r="QIA393" s="21">
        <f t="shared" si="184"/>
        <v>0</v>
      </c>
      <c r="QIB393" s="21">
        <f t="shared" si="184"/>
        <v>0</v>
      </c>
      <c r="QIC393" s="21">
        <f t="shared" si="184"/>
        <v>0</v>
      </c>
      <c r="QID393" s="21">
        <f t="shared" si="184"/>
        <v>0</v>
      </c>
      <c r="QIE393" s="21">
        <f t="shared" si="184"/>
        <v>0</v>
      </c>
      <c r="QIF393" s="21">
        <f t="shared" si="184"/>
        <v>0</v>
      </c>
      <c r="QIG393" s="21">
        <f t="shared" si="184"/>
        <v>0</v>
      </c>
      <c r="QIH393" s="21">
        <f t="shared" si="184"/>
        <v>0</v>
      </c>
      <c r="QII393" s="21">
        <f t="shared" si="184"/>
        <v>0</v>
      </c>
      <c r="QIJ393" s="21">
        <f t="shared" si="184"/>
        <v>0</v>
      </c>
      <c r="QIK393" s="21">
        <f t="shared" si="184"/>
        <v>0</v>
      </c>
      <c r="QIL393" s="21">
        <f t="shared" si="184"/>
        <v>0</v>
      </c>
      <c r="QIM393" s="21">
        <f t="shared" si="184"/>
        <v>0</v>
      </c>
      <c r="QIN393" s="21">
        <f t="shared" si="184"/>
        <v>0</v>
      </c>
      <c r="QIO393" s="21">
        <f t="shared" si="184"/>
        <v>0</v>
      </c>
      <c r="QIP393" s="21">
        <f t="shared" si="184"/>
        <v>0</v>
      </c>
      <c r="QIQ393" s="21">
        <f t="shared" si="184"/>
        <v>0</v>
      </c>
      <c r="QIR393" s="21">
        <f t="shared" si="184"/>
        <v>0</v>
      </c>
      <c r="QIS393" s="21">
        <f t="shared" si="184"/>
        <v>0</v>
      </c>
      <c r="QIT393" s="21">
        <f t="shared" si="184"/>
        <v>0</v>
      </c>
      <c r="QIU393" s="21">
        <f t="shared" si="184"/>
        <v>0</v>
      </c>
      <c r="QIV393" s="21">
        <f t="shared" si="184"/>
        <v>0</v>
      </c>
      <c r="QIW393" s="21">
        <f t="shared" si="184"/>
        <v>0</v>
      </c>
      <c r="QIX393" s="21">
        <f t="shared" si="184"/>
        <v>0</v>
      </c>
      <c r="QIY393" s="21">
        <f t="shared" si="184"/>
        <v>0</v>
      </c>
      <c r="QIZ393" s="21">
        <f t="shared" si="184"/>
        <v>0</v>
      </c>
      <c r="QJA393" s="21">
        <f t="shared" si="184"/>
        <v>0</v>
      </c>
      <c r="QJB393" s="21">
        <f t="shared" si="184"/>
        <v>0</v>
      </c>
      <c r="QJC393" s="21">
        <f t="shared" si="184"/>
        <v>0</v>
      </c>
      <c r="QJD393" s="21">
        <f t="shared" si="184"/>
        <v>0</v>
      </c>
      <c r="QJE393" s="21">
        <f t="shared" si="184"/>
        <v>0</v>
      </c>
      <c r="QJF393" s="21">
        <f t="shared" si="184"/>
        <v>0</v>
      </c>
      <c r="QJG393" s="21">
        <f t="shared" si="184"/>
        <v>0</v>
      </c>
      <c r="QJH393" s="21">
        <f t="shared" si="184"/>
        <v>0</v>
      </c>
      <c r="QJI393" s="21">
        <f t="shared" si="184"/>
        <v>0</v>
      </c>
      <c r="QJJ393" s="21">
        <f t="shared" si="184"/>
        <v>0</v>
      </c>
      <c r="QJK393" s="21">
        <f t="shared" si="184"/>
        <v>0</v>
      </c>
      <c r="QJL393" s="21">
        <f t="shared" si="184"/>
        <v>0</v>
      </c>
      <c r="QJM393" s="21">
        <f t="shared" si="184"/>
        <v>0</v>
      </c>
      <c r="QJN393" s="21">
        <f t="shared" si="184"/>
        <v>0</v>
      </c>
      <c r="QJO393" s="21">
        <f t="shared" si="184"/>
        <v>0</v>
      </c>
      <c r="QJP393" s="21">
        <f t="shared" si="184"/>
        <v>0</v>
      </c>
      <c r="QJQ393" s="21">
        <f t="shared" si="184"/>
        <v>0</v>
      </c>
      <c r="QJR393" s="21">
        <f t="shared" si="184"/>
        <v>0</v>
      </c>
      <c r="QJS393" s="21">
        <f t="shared" si="184"/>
        <v>0</v>
      </c>
      <c r="QJT393" s="21">
        <f t="shared" si="184"/>
        <v>0</v>
      </c>
      <c r="QJU393" s="21">
        <f t="shared" si="184"/>
        <v>0</v>
      </c>
      <c r="QJV393" s="21">
        <f t="shared" si="184"/>
        <v>0</v>
      </c>
      <c r="QJW393" s="21">
        <f t="shared" si="184"/>
        <v>0</v>
      </c>
      <c r="QJX393" s="21">
        <f t="shared" si="184"/>
        <v>0</v>
      </c>
      <c r="QJY393" s="21">
        <f t="shared" si="184"/>
        <v>0</v>
      </c>
      <c r="QJZ393" s="21">
        <f t="shared" si="184"/>
        <v>0</v>
      </c>
      <c r="QKA393" s="21">
        <f t="shared" si="184"/>
        <v>0</v>
      </c>
      <c r="QKB393" s="21">
        <f t="shared" si="184"/>
        <v>0</v>
      </c>
      <c r="QKC393" s="21">
        <f t="shared" ref="QKC393:QMN393" si="185">SUM(QKC388:QKC392)</f>
        <v>0</v>
      </c>
      <c r="QKD393" s="21">
        <f t="shared" si="185"/>
        <v>0</v>
      </c>
      <c r="QKE393" s="21">
        <f t="shared" si="185"/>
        <v>0</v>
      </c>
      <c r="QKF393" s="21">
        <f t="shared" si="185"/>
        <v>0</v>
      </c>
      <c r="QKG393" s="21">
        <f t="shared" si="185"/>
        <v>0</v>
      </c>
      <c r="QKH393" s="21">
        <f t="shared" si="185"/>
        <v>0</v>
      </c>
      <c r="QKI393" s="21">
        <f t="shared" si="185"/>
        <v>0</v>
      </c>
      <c r="QKJ393" s="21">
        <f t="shared" si="185"/>
        <v>0</v>
      </c>
      <c r="QKK393" s="21">
        <f t="shared" si="185"/>
        <v>0</v>
      </c>
      <c r="QKL393" s="21">
        <f t="shared" si="185"/>
        <v>0</v>
      </c>
      <c r="QKM393" s="21">
        <f t="shared" si="185"/>
        <v>0</v>
      </c>
      <c r="QKN393" s="21">
        <f t="shared" si="185"/>
        <v>0</v>
      </c>
      <c r="QKO393" s="21">
        <f t="shared" si="185"/>
        <v>0</v>
      </c>
      <c r="QKP393" s="21">
        <f t="shared" si="185"/>
        <v>0</v>
      </c>
      <c r="QKQ393" s="21">
        <f t="shared" si="185"/>
        <v>0</v>
      </c>
      <c r="QKR393" s="21">
        <f t="shared" si="185"/>
        <v>0</v>
      </c>
      <c r="QKS393" s="21">
        <f t="shared" si="185"/>
        <v>0</v>
      </c>
      <c r="QKT393" s="21">
        <f t="shared" si="185"/>
        <v>0</v>
      </c>
      <c r="QKU393" s="21">
        <f t="shared" si="185"/>
        <v>0</v>
      </c>
      <c r="QKV393" s="21">
        <f t="shared" si="185"/>
        <v>0</v>
      </c>
      <c r="QKW393" s="21">
        <f t="shared" si="185"/>
        <v>0</v>
      </c>
      <c r="QKX393" s="21">
        <f t="shared" si="185"/>
        <v>0</v>
      </c>
      <c r="QKY393" s="21">
        <f t="shared" si="185"/>
        <v>0</v>
      </c>
      <c r="QKZ393" s="21">
        <f t="shared" si="185"/>
        <v>0</v>
      </c>
      <c r="QLA393" s="21">
        <f t="shared" si="185"/>
        <v>0</v>
      </c>
      <c r="QLB393" s="21">
        <f t="shared" si="185"/>
        <v>0</v>
      </c>
      <c r="QLC393" s="21">
        <f t="shared" si="185"/>
        <v>0</v>
      </c>
      <c r="QLD393" s="21">
        <f t="shared" si="185"/>
        <v>0</v>
      </c>
      <c r="QLE393" s="21">
        <f t="shared" si="185"/>
        <v>0</v>
      </c>
      <c r="QLF393" s="21">
        <f t="shared" si="185"/>
        <v>0</v>
      </c>
      <c r="QLG393" s="21">
        <f t="shared" si="185"/>
        <v>0</v>
      </c>
      <c r="QLH393" s="21">
        <f t="shared" si="185"/>
        <v>0</v>
      </c>
      <c r="QLI393" s="21">
        <f t="shared" si="185"/>
        <v>0</v>
      </c>
      <c r="QLJ393" s="21">
        <f t="shared" si="185"/>
        <v>0</v>
      </c>
      <c r="QLK393" s="21">
        <f t="shared" si="185"/>
        <v>0</v>
      </c>
      <c r="QLL393" s="21">
        <f t="shared" si="185"/>
        <v>0</v>
      </c>
      <c r="QLM393" s="21">
        <f t="shared" si="185"/>
        <v>0</v>
      </c>
      <c r="QLN393" s="21">
        <f t="shared" si="185"/>
        <v>0</v>
      </c>
      <c r="QLO393" s="21">
        <f t="shared" si="185"/>
        <v>0</v>
      </c>
      <c r="QLP393" s="21">
        <f t="shared" si="185"/>
        <v>0</v>
      </c>
      <c r="QLQ393" s="21">
        <f t="shared" si="185"/>
        <v>0</v>
      </c>
      <c r="QLR393" s="21">
        <f t="shared" si="185"/>
        <v>0</v>
      </c>
      <c r="QLS393" s="21">
        <f t="shared" si="185"/>
        <v>0</v>
      </c>
      <c r="QLT393" s="21">
        <f t="shared" si="185"/>
        <v>0</v>
      </c>
      <c r="QLU393" s="21">
        <f t="shared" si="185"/>
        <v>0</v>
      </c>
      <c r="QLV393" s="21">
        <f t="shared" si="185"/>
        <v>0</v>
      </c>
      <c r="QLW393" s="21">
        <f t="shared" si="185"/>
        <v>0</v>
      </c>
      <c r="QLX393" s="21">
        <f t="shared" si="185"/>
        <v>0</v>
      </c>
      <c r="QLY393" s="21">
        <f t="shared" si="185"/>
        <v>0</v>
      </c>
      <c r="QLZ393" s="21">
        <f t="shared" si="185"/>
        <v>0</v>
      </c>
      <c r="QMA393" s="21">
        <f t="shared" si="185"/>
        <v>0</v>
      </c>
      <c r="QMB393" s="21">
        <f t="shared" si="185"/>
        <v>0</v>
      </c>
      <c r="QMC393" s="21">
        <f t="shared" si="185"/>
        <v>0</v>
      </c>
      <c r="QMD393" s="21">
        <f t="shared" si="185"/>
        <v>0</v>
      </c>
      <c r="QME393" s="21">
        <f t="shared" si="185"/>
        <v>0</v>
      </c>
      <c r="QMF393" s="21">
        <f t="shared" si="185"/>
        <v>0</v>
      </c>
      <c r="QMG393" s="21">
        <f t="shared" si="185"/>
        <v>0</v>
      </c>
      <c r="QMH393" s="21">
        <f t="shared" si="185"/>
        <v>0</v>
      </c>
      <c r="QMI393" s="21">
        <f t="shared" si="185"/>
        <v>0</v>
      </c>
      <c r="QMJ393" s="21">
        <f t="shared" si="185"/>
        <v>0</v>
      </c>
      <c r="QMK393" s="21">
        <f t="shared" si="185"/>
        <v>0</v>
      </c>
      <c r="QML393" s="21">
        <f t="shared" si="185"/>
        <v>0</v>
      </c>
      <c r="QMM393" s="21">
        <f t="shared" si="185"/>
        <v>0</v>
      </c>
      <c r="QMN393" s="21">
        <f t="shared" si="185"/>
        <v>0</v>
      </c>
      <c r="QMO393" s="21">
        <f t="shared" ref="QMO393:QOZ393" si="186">SUM(QMO388:QMO392)</f>
        <v>0</v>
      </c>
      <c r="QMP393" s="21">
        <f t="shared" si="186"/>
        <v>0</v>
      </c>
      <c r="QMQ393" s="21">
        <f t="shared" si="186"/>
        <v>0</v>
      </c>
      <c r="QMR393" s="21">
        <f t="shared" si="186"/>
        <v>0</v>
      </c>
      <c r="QMS393" s="21">
        <f t="shared" si="186"/>
        <v>0</v>
      </c>
      <c r="QMT393" s="21">
        <f t="shared" si="186"/>
        <v>0</v>
      </c>
      <c r="QMU393" s="21">
        <f t="shared" si="186"/>
        <v>0</v>
      </c>
      <c r="QMV393" s="21">
        <f t="shared" si="186"/>
        <v>0</v>
      </c>
      <c r="QMW393" s="21">
        <f t="shared" si="186"/>
        <v>0</v>
      </c>
      <c r="QMX393" s="21">
        <f t="shared" si="186"/>
        <v>0</v>
      </c>
      <c r="QMY393" s="21">
        <f t="shared" si="186"/>
        <v>0</v>
      </c>
      <c r="QMZ393" s="21">
        <f t="shared" si="186"/>
        <v>0</v>
      </c>
      <c r="QNA393" s="21">
        <f t="shared" si="186"/>
        <v>0</v>
      </c>
      <c r="QNB393" s="21">
        <f t="shared" si="186"/>
        <v>0</v>
      </c>
      <c r="QNC393" s="21">
        <f t="shared" si="186"/>
        <v>0</v>
      </c>
      <c r="QND393" s="21">
        <f t="shared" si="186"/>
        <v>0</v>
      </c>
      <c r="QNE393" s="21">
        <f t="shared" si="186"/>
        <v>0</v>
      </c>
      <c r="QNF393" s="21">
        <f t="shared" si="186"/>
        <v>0</v>
      </c>
      <c r="QNG393" s="21">
        <f t="shared" si="186"/>
        <v>0</v>
      </c>
      <c r="QNH393" s="21">
        <f t="shared" si="186"/>
        <v>0</v>
      </c>
      <c r="QNI393" s="21">
        <f t="shared" si="186"/>
        <v>0</v>
      </c>
      <c r="QNJ393" s="21">
        <f t="shared" si="186"/>
        <v>0</v>
      </c>
      <c r="QNK393" s="21">
        <f t="shared" si="186"/>
        <v>0</v>
      </c>
      <c r="QNL393" s="21">
        <f t="shared" si="186"/>
        <v>0</v>
      </c>
      <c r="QNM393" s="21">
        <f t="shared" si="186"/>
        <v>0</v>
      </c>
      <c r="QNN393" s="21">
        <f t="shared" si="186"/>
        <v>0</v>
      </c>
      <c r="QNO393" s="21">
        <f t="shared" si="186"/>
        <v>0</v>
      </c>
      <c r="QNP393" s="21">
        <f t="shared" si="186"/>
        <v>0</v>
      </c>
      <c r="QNQ393" s="21">
        <f t="shared" si="186"/>
        <v>0</v>
      </c>
      <c r="QNR393" s="21">
        <f t="shared" si="186"/>
        <v>0</v>
      </c>
      <c r="QNS393" s="21">
        <f t="shared" si="186"/>
        <v>0</v>
      </c>
      <c r="QNT393" s="21">
        <f t="shared" si="186"/>
        <v>0</v>
      </c>
      <c r="QNU393" s="21">
        <f t="shared" si="186"/>
        <v>0</v>
      </c>
      <c r="QNV393" s="21">
        <f t="shared" si="186"/>
        <v>0</v>
      </c>
      <c r="QNW393" s="21">
        <f t="shared" si="186"/>
        <v>0</v>
      </c>
      <c r="QNX393" s="21">
        <f t="shared" si="186"/>
        <v>0</v>
      </c>
      <c r="QNY393" s="21">
        <f t="shared" si="186"/>
        <v>0</v>
      </c>
      <c r="QNZ393" s="21">
        <f t="shared" si="186"/>
        <v>0</v>
      </c>
      <c r="QOA393" s="21">
        <f t="shared" si="186"/>
        <v>0</v>
      </c>
      <c r="QOB393" s="21">
        <f t="shared" si="186"/>
        <v>0</v>
      </c>
      <c r="QOC393" s="21">
        <f t="shared" si="186"/>
        <v>0</v>
      </c>
      <c r="QOD393" s="21">
        <f t="shared" si="186"/>
        <v>0</v>
      </c>
      <c r="QOE393" s="21">
        <f t="shared" si="186"/>
        <v>0</v>
      </c>
      <c r="QOF393" s="21">
        <f t="shared" si="186"/>
        <v>0</v>
      </c>
      <c r="QOG393" s="21">
        <f t="shared" si="186"/>
        <v>0</v>
      </c>
      <c r="QOH393" s="21">
        <f t="shared" si="186"/>
        <v>0</v>
      </c>
      <c r="QOI393" s="21">
        <f t="shared" si="186"/>
        <v>0</v>
      </c>
      <c r="QOJ393" s="21">
        <f t="shared" si="186"/>
        <v>0</v>
      </c>
      <c r="QOK393" s="21">
        <f t="shared" si="186"/>
        <v>0</v>
      </c>
      <c r="QOL393" s="21">
        <f t="shared" si="186"/>
        <v>0</v>
      </c>
      <c r="QOM393" s="21">
        <f t="shared" si="186"/>
        <v>0</v>
      </c>
      <c r="QON393" s="21">
        <f t="shared" si="186"/>
        <v>0</v>
      </c>
      <c r="QOO393" s="21">
        <f t="shared" si="186"/>
        <v>0</v>
      </c>
      <c r="QOP393" s="21">
        <f t="shared" si="186"/>
        <v>0</v>
      </c>
      <c r="QOQ393" s="21">
        <f t="shared" si="186"/>
        <v>0</v>
      </c>
      <c r="QOR393" s="21">
        <f t="shared" si="186"/>
        <v>0</v>
      </c>
      <c r="QOS393" s="21">
        <f t="shared" si="186"/>
        <v>0</v>
      </c>
      <c r="QOT393" s="21">
        <f t="shared" si="186"/>
        <v>0</v>
      </c>
      <c r="QOU393" s="21">
        <f t="shared" si="186"/>
        <v>0</v>
      </c>
      <c r="QOV393" s="21">
        <f t="shared" si="186"/>
        <v>0</v>
      </c>
      <c r="QOW393" s="21">
        <f t="shared" si="186"/>
        <v>0</v>
      </c>
      <c r="QOX393" s="21">
        <f t="shared" si="186"/>
        <v>0</v>
      </c>
      <c r="QOY393" s="21">
        <f t="shared" si="186"/>
        <v>0</v>
      </c>
      <c r="QOZ393" s="21">
        <f t="shared" si="186"/>
        <v>0</v>
      </c>
      <c r="QPA393" s="21">
        <f t="shared" ref="QPA393:QRL393" si="187">SUM(QPA388:QPA392)</f>
        <v>0</v>
      </c>
      <c r="QPB393" s="21">
        <f t="shared" si="187"/>
        <v>0</v>
      </c>
      <c r="QPC393" s="21">
        <f t="shared" si="187"/>
        <v>0</v>
      </c>
      <c r="QPD393" s="21">
        <f t="shared" si="187"/>
        <v>0</v>
      </c>
      <c r="QPE393" s="21">
        <f t="shared" si="187"/>
        <v>0</v>
      </c>
      <c r="QPF393" s="21">
        <f t="shared" si="187"/>
        <v>0</v>
      </c>
      <c r="QPG393" s="21">
        <f t="shared" si="187"/>
        <v>0</v>
      </c>
      <c r="QPH393" s="21">
        <f t="shared" si="187"/>
        <v>0</v>
      </c>
      <c r="QPI393" s="21">
        <f t="shared" si="187"/>
        <v>0</v>
      </c>
      <c r="QPJ393" s="21">
        <f t="shared" si="187"/>
        <v>0</v>
      </c>
      <c r="QPK393" s="21">
        <f t="shared" si="187"/>
        <v>0</v>
      </c>
      <c r="QPL393" s="21">
        <f t="shared" si="187"/>
        <v>0</v>
      </c>
      <c r="QPM393" s="21">
        <f t="shared" si="187"/>
        <v>0</v>
      </c>
      <c r="QPN393" s="21">
        <f t="shared" si="187"/>
        <v>0</v>
      </c>
      <c r="QPO393" s="21">
        <f t="shared" si="187"/>
        <v>0</v>
      </c>
      <c r="QPP393" s="21">
        <f t="shared" si="187"/>
        <v>0</v>
      </c>
      <c r="QPQ393" s="21">
        <f t="shared" si="187"/>
        <v>0</v>
      </c>
      <c r="QPR393" s="21">
        <f t="shared" si="187"/>
        <v>0</v>
      </c>
      <c r="QPS393" s="21">
        <f t="shared" si="187"/>
        <v>0</v>
      </c>
      <c r="QPT393" s="21">
        <f t="shared" si="187"/>
        <v>0</v>
      </c>
      <c r="QPU393" s="21">
        <f t="shared" si="187"/>
        <v>0</v>
      </c>
      <c r="QPV393" s="21">
        <f t="shared" si="187"/>
        <v>0</v>
      </c>
      <c r="QPW393" s="21">
        <f t="shared" si="187"/>
        <v>0</v>
      </c>
      <c r="QPX393" s="21">
        <f t="shared" si="187"/>
        <v>0</v>
      </c>
      <c r="QPY393" s="21">
        <f t="shared" si="187"/>
        <v>0</v>
      </c>
      <c r="QPZ393" s="21">
        <f t="shared" si="187"/>
        <v>0</v>
      </c>
      <c r="QQA393" s="21">
        <f t="shared" si="187"/>
        <v>0</v>
      </c>
      <c r="QQB393" s="21">
        <f t="shared" si="187"/>
        <v>0</v>
      </c>
      <c r="QQC393" s="21">
        <f t="shared" si="187"/>
        <v>0</v>
      </c>
      <c r="QQD393" s="21">
        <f t="shared" si="187"/>
        <v>0</v>
      </c>
      <c r="QQE393" s="21">
        <f t="shared" si="187"/>
        <v>0</v>
      </c>
      <c r="QQF393" s="21">
        <f t="shared" si="187"/>
        <v>0</v>
      </c>
      <c r="QQG393" s="21">
        <f t="shared" si="187"/>
        <v>0</v>
      </c>
      <c r="QQH393" s="21">
        <f t="shared" si="187"/>
        <v>0</v>
      </c>
      <c r="QQI393" s="21">
        <f t="shared" si="187"/>
        <v>0</v>
      </c>
      <c r="QQJ393" s="21">
        <f t="shared" si="187"/>
        <v>0</v>
      </c>
      <c r="QQK393" s="21">
        <f t="shared" si="187"/>
        <v>0</v>
      </c>
      <c r="QQL393" s="21">
        <f t="shared" si="187"/>
        <v>0</v>
      </c>
      <c r="QQM393" s="21">
        <f t="shared" si="187"/>
        <v>0</v>
      </c>
      <c r="QQN393" s="21">
        <f t="shared" si="187"/>
        <v>0</v>
      </c>
      <c r="QQO393" s="21">
        <f t="shared" si="187"/>
        <v>0</v>
      </c>
      <c r="QQP393" s="21">
        <f t="shared" si="187"/>
        <v>0</v>
      </c>
      <c r="QQQ393" s="21">
        <f t="shared" si="187"/>
        <v>0</v>
      </c>
      <c r="QQR393" s="21">
        <f t="shared" si="187"/>
        <v>0</v>
      </c>
      <c r="QQS393" s="21">
        <f t="shared" si="187"/>
        <v>0</v>
      </c>
      <c r="QQT393" s="21">
        <f t="shared" si="187"/>
        <v>0</v>
      </c>
      <c r="QQU393" s="21">
        <f t="shared" si="187"/>
        <v>0</v>
      </c>
      <c r="QQV393" s="21">
        <f t="shared" si="187"/>
        <v>0</v>
      </c>
      <c r="QQW393" s="21">
        <f t="shared" si="187"/>
        <v>0</v>
      </c>
      <c r="QQX393" s="21">
        <f t="shared" si="187"/>
        <v>0</v>
      </c>
      <c r="QQY393" s="21">
        <f t="shared" si="187"/>
        <v>0</v>
      </c>
      <c r="QQZ393" s="21">
        <f t="shared" si="187"/>
        <v>0</v>
      </c>
      <c r="QRA393" s="21">
        <f t="shared" si="187"/>
        <v>0</v>
      </c>
      <c r="QRB393" s="21">
        <f t="shared" si="187"/>
        <v>0</v>
      </c>
      <c r="QRC393" s="21">
        <f t="shared" si="187"/>
        <v>0</v>
      </c>
      <c r="QRD393" s="21">
        <f t="shared" si="187"/>
        <v>0</v>
      </c>
      <c r="QRE393" s="21">
        <f t="shared" si="187"/>
        <v>0</v>
      </c>
      <c r="QRF393" s="21">
        <f t="shared" si="187"/>
        <v>0</v>
      </c>
      <c r="QRG393" s="21">
        <f t="shared" si="187"/>
        <v>0</v>
      </c>
      <c r="QRH393" s="21">
        <f t="shared" si="187"/>
        <v>0</v>
      </c>
      <c r="QRI393" s="21">
        <f t="shared" si="187"/>
        <v>0</v>
      </c>
      <c r="QRJ393" s="21">
        <f t="shared" si="187"/>
        <v>0</v>
      </c>
      <c r="QRK393" s="21">
        <f t="shared" si="187"/>
        <v>0</v>
      </c>
      <c r="QRL393" s="21">
        <f t="shared" si="187"/>
        <v>0</v>
      </c>
      <c r="QRM393" s="21">
        <f t="shared" ref="QRM393:QTX393" si="188">SUM(QRM388:QRM392)</f>
        <v>0</v>
      </c>
      <c r="QRN393" s="21">
        <f t="shared" si="188"/>
        <v>0</v>
      </c>
      <c r="QRO393" s="21">
        <f t="shared" si="188"/>
        <v>0</v>
      </c>
      <c r="QRP393" s="21">
        <f t="shared" si="188"/>
        <v>0</v>
      </c>
      <c r="QRQ393" s="21">
        <f t="shared" si="188"/>
        <v>0</v>
      </c>
      <c r="QRR393" s="21">
        <f t="shared" si="188"/>
        <v>0</v>
      </c>
      <c r="QRS393" s="21">
        <f t="shared" si="188"/>
        <v>0</v>
      </c>
      <c r="QRT393" s="21">
        <f t="shared" si="188"/>
        <v>0</v>
      </c>
      <c r="QRU393" s="21">
        <f t="shared" si="188"/>
        <v>0</v>
      </c>
      <c r="QRV393" s="21">
        <f t="shared" si="188"/>
        <v>0</v>
      </c>
      <c r="QRW393" s="21">
        <f t="shared" si="188"/>
        <v>0</v>
      </c>
      <c r="QRX393" s="21">
        <f t="shared" si="188"/>
        <v>0</v>
      </c>
      <c r="QRY393" s="21">
        <f t="shared" si="188"/>
        <v>0</v>
      </c>
      <c r="QRZ393" s="21">
        <f t="shared" si="188"/>
        <v>0</v>
      </c>
      <c r="QSA393" s="21">
        <f t="shared" si="188"/>
        <v>0</v>
      </c>
      <c r="QSB393" s="21">
        <f t="shared" si="188"/>
        <v>0</v>
      </c>
      <c r="QSC393" s="21">
        <f t="shared" si="188"/>
        <v>0</v>
      </c>
      <c r="QSD393" s="21">
        <f t="shared" si="188"/>
        <v>0</v>
      </c>
      <c r="QSE393" s="21">
        <f t="shared" si="188"/>
        <v>0</v>
      </c>
      <c r="QSF393" s="21">
        <f t="shared" si="188"/>
        <v>0</v>
      </c>
      <c r="QSG393" s="21">
        <f t="shared" si="188"/>
        <v>0</v>
      </c>
      <c r="QSH393" s="21">
        <f t="shared" si="188"/>
        <v>0</v>
      </c>
      <c r="QSI393" s="21">
        <f t="shared" si="188"/>
        <v>0</v>
      </c>
      <c r="QSJ393" s="21">
        <f t="shared" si="188"/>
        <v>0</v>
      </c>
      <c r="QSK393" s="21">
        <f t="shared" si="188"/>
        <v>0</v>
      </c>
      <c r="QSL393" s="21">
        <f t="shared" si="188"/>
        <v>0</v>
      </c>
      <c r="QSM393" s="21">
        <f t="shared" si="188"/>
        <v>0</v>
      </c>
      <c r="QSN393" s="21">
        <f t="shared" si="188"/>
        <v>0</v>
      </c>
      <c r="QSO393" s="21">
        <f t="shared" si="188"/>
        <v>0</v>
      </c>
      <c r="QSP393" s="21">
        <f t="shared" si="188"/>
        <v>0</v>
      </c>
      <c r="QSQ393" s="21">
        <f t="shared" si="188"/>
        <v>0</v>
      </c>
      <c r="QSR393" s="21">
        <f t="shared" si="188"/>
        <v>0</v>
      </c>
      <c r="QSS393" s="21">
        <f t="shared" si="188"/>
        <v>0</v>
      </c>
      <c r="QST393" s="21">
        <f t="shared" si="188"/>
        <v>0</v>
      </c>
      <c r="QSU393" s="21">
        <f t="shared" si="188"/>
        <v>0</v>
      </c>
      <c r="QSV393" s="21">
        <f t="shared" si="188"/>
        <v>0</v>
      </c>
      <c r="QSW393" s="21">
        <f t="shared" si="188"/>
        <v>0</v>
      </c>
      <c r="QSX393" s="21">
        <f t="shared" si="188"/>
        <v>0</v>
      </c>
      <c r="QSY393" s="21">
        <f t="shared" si="188"/>
        <v>0</v>
      </c>
      <c r="QSZ393" s="21">
        <f t="shared" si="188"/>
        <v>0</v>
      </c>
      <c r="QTA393" s="21">
        <f t="shared" si="188"/>
        <v>0</v>
      </c>
      <c r="QTB393" s="21">
        <f t="shared" si="188"/>
        <v>0</v>
      </c>
      <c r="QTC393" s="21">
        <f t="shared" si="188"/>
        <v>0</v>
      </c>
      <c r="QTD393" s="21">
        <f t="shared" si="188"/>
        <v>0</v>
      </c>
      <c r="QTE393" s="21">
        <f t="shared" si="188"/>
        <v>0</v>
      </c>
      <c r="QTF393" s="21">
        <f t="shared" si="188"/>
        <v>0</v>
      </c>
      <c r="QTG393" s="21">
        <f t="shared" si="188"/>
        <v>0</v>
      </c>
      <c r="QTH393" s="21">
        <f t="shared" si="188"/>
        <v>0</v>
      </c>
      <c r="QTI393" s="21">
        <f t="shared" si="188"/>
        <v>0</v>
      </c>
      <c r="QTJ393" s="21">
        <f t="shared" si="188"/>
        <v>0</v>
      </c>
      <c r="QTK393" s="21">
        <f t="shared" si="188"/>
        <v>0</v>
      </c>
      <c r="QTL393" s="21">
        <f t="shared" si="188"/>
        <v>0</v>
      </c>
      <c r="QTM393" s="21">
        <f t="shared" si="188"/>
        <v>0</v>
      </c>
      <c r="QTN393" s="21">
        <f t="shared" si="188"/>
        <v>0</v>
      </c>
      <c r="QTO393" s="21">
        <f t="shared" si="188"/>
        <v>0</v>
      </c>
      <c r="QTP393" s="21">
        <f t="shared" si="188"/>
        <v>0</v>
      </c>
      <c r="QTQ393" s="21">
        <f t="shared" si="188"/>
        <v>0</v>
      </c>
      <c r="QTR393" s="21">
        <f t="shared" si="188"/>
        <v>0</v>
      </c>
      <c r="QTS393" s="21">
        <f t="shared" si="188"/>
        <v>0</v>
      </c>
      <c r="QTT393" s="21">
        <f t="shared" si="188"/>
        <v>0</v>
      </c>
      <c r="QTU393" s="21">
        <f t="shared" si="188"/>
        <v>0</v>
      </c>
      <c r="QTV393" s="21">
        <f t="shared" si="188"/>
        <v>0</v>
      </c>
      <c r="QTW393" s="21">
        <f t="shared" si="188"/>
        <v>0</v>
      </c>
      <c r="QTX393" s="21">
        <f t="shared" si="188"/>
        <v>0</v>
      </c>
      <c r="QTY393" s="21">
        <f t="shared" ref="QTY393:QWJ393" si="189">SUM(QTY388:QTY392)</f>
        <v>0</v>
      </c>
      <c r="QTZ393" s="21">
        <f t="shared" si="189"/>
        <v>0</v>
      </c>
      <c r="QUA393" s="21">
        <f t="shared" si="189"/>
        <v>0</v>
      </c>
      <c r="QUB393" s="21">
        <f t="shared" si="189"/>
        <v>0</v>
      </c>
      <c r="QUC393" s="21">
        <f t="shared" si="189"/>
        <v>0</v>
      </c>
      <c r="QUD393" s="21">
        <f t="shared" si="189"/>
        <v>0</v>
      </c>
      <c r="QUE393" s="21">
        <f t="shared" si="189"/>
        <v>0</v>
      </c>
      <c r="QUF393" s="21">
        <f t="shared" si="189"/>
        <v>0</v>
      </c>
      <c r="QUG393" s="21">
        <f t="shared" si="189"/>
        <v>0</v>
      </c>
      <c r="QUH393" s="21">
        <f t="shared" si="189"/>
        <v>0</v>
      </c>
      <c r="QUI393" s="21">
        <f t="shared" si="189"/>
        <v>0</v>
      </c>
      <c r="QUJ393" s="21">
        <f t="shared" si="189"/>
        <v>0</v>
      </c>
      <c r="QUK393" s="21">
        <f t="shared" si="189"/>
        <v>0</v>
      </c>
      <c r="QUL393" s="21">
        <f t="shared" si="189"/>
        <v>0</v>
      </c>
      <c r="QUM393" s="21">
        <f t="shared" si="189"/>
        <v>0</v>
      </c>
      <c r="QUN393" s="21">
        <f t="shared" si="189"/>
        <v>0</v>
      </c>
      <c r="QUO393" s="21">
        <f t="shared" si="189"/>
        <v>0</v>
      </c>
      <c r="QUP393" s="21">
        <f t="shared" si="189"/>
        <v>0</v>
      </c>
      <c r="QUQ393" s="21">
        <f t="shared" si="189"/>
        <v>0</v>
      </c>
      <c r="QUR393" s="21">
        <f t="shared" si="189"/>
        <v>0</v>
      </c>
      <c r="QUS393" s="21">
        <f t="shared" si="189"/>
        <v>0</v>
      </c>
      <c r="QUT393" s="21">
        <f t="shared" si="189"/>
        <v>0</v>
      </c>
      <c r="QUU393" s="21">
        <f t="shared" si="189"/>
        <v>0</v>
      </c>
      <c r="QUV393" s="21">
        <f t="shared" si="189"/>
        <v>0</v>
      </c>
      <c r="QUW393" s="21">
        <f t="shared" si="189"/>
        <v>0</v>
      </c>
      <c r="QUX393" s="21">
        <f t="shared" si="189"/>
        <v>0</v>
      </c>
      <c r="QUY393" s="21">
        <f t="shared" si="189"/>
        <v>0</v>
      </c>
      <c r="QUZ393" s="21">
        <f t="shared" si="189"/>
        <v>0</v>
      </c>
      <c r="QVA393" s="21">
        <f t="shared" si="189"/>
        <v>0</v>
      </c>
      <c r="QVB393" s="21">
        <f t="shared" si="189"/>
        <v>0</v>
      </c>
      <c r="QVC393" s="21">
        <f t="shared" si="189"/>
        <v>0</v>
      </c>
      <c r="QVD393" s="21">
        <f t="shared" si="189"/>
        <v>0</v>
      </c>
      <c r="QVE393" s="21">
        <f t="shared" si="189"/>
        <v>0</v>
      </c>
      <c r="QVF393" s="21">
        <f t="shared" si="189"/>
        <v>0</v>
      </c>
      <c r="QVG393" s="21">
        <f t="shared" si="189"/>
        <v>0</v>
      </c>
      <c r="QVH393" s="21">
        <f t="shared" si="189"/>
        <v>0</v>
      </c>
      <c r="QVI393" s="21">
        <f t="shared" si="189"/>
        <v>0</v>
      </c>
      <c r="QVJ393" s="21">
        <f t="shared" si="189"/>
        <v>0</v>
      </c>
      <c r="QVK393" s="21">
        <f t="shared" si="189"/>
        <v>0</v>
      </c>
      <c r="QVL393" s="21">
        <f t="shared" si="189"/>
        <v>0</v>
      </c>
      <c r="QVM393" s="21">
        <f t="shared" si="189"/>
        <v>0</v>
      </c>
      <c r="QVN393" s="21">
        <f t="shared" si="189"/>
        <v>0</v>
      </c>
      <c r="QVO393" s="21">
        <f t="shared" si="189"/>
        <v>0</v>
      </c>
      <c r="QVP393" s="21">
        <f t="shared" si="189"/>
        <v>0</v>
      </c>
      <c r="QVQ393" s="21">
        <f t="shared" si="189"/>
        <v>0</v>
      </c>
      <c r="QVR393" s="21">
        <f t="shared" si="189"/>
        <v>0</v>
      </c>
      <c r="QVS393" s="21">
        <f t="shared" si="189"/>
        <v>0</v>
      </c>
      <c r="QVT393" s="21">
        <f t="shared" si="189"/>
        <v>0</v>
      </c>
      <c r="QVU393" s="21">
        <f t="shared" si="189"/>
        <v>0</v>
      </c>
      <c r="QVV393" s="21">
        <f t="shared" si="189"/>
        <v>0</v>
      </c>
      <c r="QVW393" s="21">
        <f t="shared" si="189"/>
        <v>0</v>
      </c>
      <c r="QVX393" s="21">
        <f t="shared" si="189"/>
        <v>0</v>
      </c>
      <c r="QVY393" s="21">
        <f t="shared" si="189"/>
        <v>0</v>
      </c>
      <c r="QVZ393" s="21">
        <f t="shared" si="189"/>
        <v>0</v>
      </c>
      <c r="QWA393" s="21">
        <f t="shared" si="189"/>
        <v>0</v>
      </c>
      <c r="QWB393" s="21">
        <f t="shared" si="189"/>
        <v>0</v>
      </c>
      <c r="QWC393" s="21">
        <f t="shared" si="189"/>
        <v>0</v>
      </c>
      <c r="QWD393" s="21">
        <f t="shared" si="189"/>
        <v>0</v>
      </c>
      <c r="QWE393" s="21">
        <f t="shared" si="189"/>
        <v>0</v>
      </c>
      <c r="QWF393" s="21">
        <f t="shared" si="189"/>
        <v>0</v>
      </c>
      <c r="QWG393" s="21">
        <f t="shared" si="189"/>
        <v>0</v>
      </c>
      <c r="QWH393" s="21">
        <f t="shared" si="189"/>
        <v>0</v>
      </c>
      <c r="QWI393" s="21">
        <f t="shared" si="189"/>
        <v>0</v>
      </c>
      <c r="QWJ393" s="21">
        <f t="shared" si="189"/>
        <v>0</v>
      </c>
      <c r="QWK393" s="21">
        <f t="shared" ref="QWK393:QYV393" si="190">SUM(QWK388:QWK392)</f>
        <v>0</v>
      </c>
      <c r="QWL393" s="21">
        <f t="shared" si="190"/>
        <v>0</v>
      </c>
      <c r="QWM393" s="21">
        <f t="shared" si="190"/>
        <v>0</v>
      </c>
      <c r="QWN393" s="21">
        <f t="shared" si="190"/>
        <v>0</v>
      </c>
      <c r="QWO393" s="21">
        <f t="shared" si="190"/>
        <v>0</v>
      </c>
      <c r="QWP393" s="21">
        <f t="shared" si="190"/>
        <v>0</v>
      </c>
      <c r="QWQ393" s="21">
        <f t="shared" si="190"/>
        <v>0</v>
      </c>
      <c r="QWR393" s="21">
        <f t="shared" si="190"/>
        <v>0</v>
      </c>
      <c r="QWS393" s="21">
        <f t="shared" si="190"/>
        <v>0</v>
      </c>
      <c r="QWT393" s="21">
        <f t="shared" si="190"/>
        <v>0</v>
      </c>
      <c r="QWU393" s="21">
        <f t="shared" si="190"/>
        <v>0</v>
      </c>
      <c r="QWV393" s="21">
        <f t="shared" si="190"/>
        <v>0</v>
      </c>
      <c r="QWW393" s="21">
        <f t="shared" si="190"/>
        <v>0</v>
      </c>
      <c r="QWX393" s="21">
        <f t="shared" si="190"/>
        <v>0</v>
      </c>
      <c r="QWY393" s="21">
        <f t="shared" si="190"/>
        <v>0</v>
      </c>
      <c r="QWZ393" s="21">
        <f t="shared" si="190"/>
        <v>0</v>
      </c>
      <c r="QXA393" s="21">
        <f t="shared" si="190"/>
        <v>0</v>
      </c>
      <c r="QXB393" s="21">
        <f t="shared" si="190"/>
        <v>0</v>
      </c>
      <c r="QXC393" s="21">
        <f t="shared" si="190"/>
        <v>0</v>
      </c>
      <c r="QXD393" s="21">
        <f t="shared" si="190"/>
        <v>0</v>
      </c>
      <c r="QXE393" s="21">
        <f t="shared" si="190"/>
        <v>0</v>
      </c>
      <c r="QXF393" s="21">
        <f t="shared" si="190"/>
        <v>0</v>
      </c>
      <c r="QXG393" s="21">
        <f t="shared" si="190"/>
        <v>0</v>
      </c>
      <c r="QXH393" s="21">
        <f t="shared" si="190"/>
        <v>0</v>
      </c>
      <c r="QXI393" s="21">
        <f t="shared" si="190"/>
        <v>0</v>
      </c>
      <c r="QXJ393" s="21">
        <f t="shared" si="190"/>
        <v>0</v>
      </c>
      <c r="QXK393" s="21">
        <f t="shared" si="190"/>
        <v>0</v>
      </c>
      <c r="QXL393" s="21">
        <f t="shared" si="190"/>
        <v>0</v>
      </c>
      <c r="QXM393" s="21">
        <f t="shared" si="190"/>
        <v>0</v>
      </c>
      <c r="QXN393" s="21">
        <f t="shared" si="190"/>
        <v>0</v>
      </c>
      <c r="QXO393" s="21">
        <f t="shared" si="190"/>
        <v>0</v>
      </c>
      <c r="QXP393" s="21">
        <f t="shared" si="190"/>
        <v>0</v>
      </c>
      <c r="QXQ393" s="21">
        <f t="shared" si="190"/>
        <v>0</v>
      </c>
      <c r="QXR393" s="21">
        <f t="shared" si="190"/>
        <v>0</v>
      </c>
      <c r="QXS393" s="21">
        <f t="shared" si="190"/>
        <v>0</v>
      </c>
      <c r="QXT393" s="21">
        <f t="shared" si="190"/>
        <v>0</v>
      </c>
      <c r="QXU393" s="21">
        <f t="shared" si="190"/>
        <v>0</v>
      </c>
      <c r="QXV393" s="21">
        <f t="shared" si="190"/>
        <v>0</v>
      </c>
      <c r="QXW393" s="21">
        <f t="shared" si="190"/>
        <v>0</v>
      </c>
      <c r="QXX393" s="21">
        <f t="shared" si="190"/>
        <v>0</v>
      </c>
      <c r="QXY393" s="21">
        <f t="shared" si="190"/>
        <v>0</v>
      </c>
      <c r="QXZ393" s="21">
        <f t="shared" si="190"/>
        <v>0</v>
      </c>
      <c r="QYA393" s="21">
        <f t="shared" si="190"/>
        <v>0</v>
      </c>
      <c r="QYB393" s="21">
        <f t="shared" si="190"/>
        <v>0</v>
      </c>
      <c r="QYC393" s="21">
        <f t="shared" si="190"/>
        <v>0</v>
      </c>
      <c r="QYD393" s="21">
        <f t="shared" si="190"/>
        <v>0</v>
      </c>
      <c r="QYE393" s="21">
        <f t="shared" si="190"/>
        <v>0</v>
      </c>
      <c r="QYF393" s="21">
        <f t="shared" si="190"/>
        <v>0</v>
      </c>
      <c r="QYG393" s="21">
        <f t="shared" si="190"/>
        <v>0</v>
      </c>
      <c r="QYH393" s="21">
        <f t="shared" si="190"/>
        <v>0</v>
      </c>
      <c r="QYI393" s="21">
        <f t="shared" si="190"/>
        <v>0</v>
      </c>
      <c r="QYJ393" s="21">
        <f t="shared" si="190"/>
        <v>0</v>
      </c>
      <c r="QYK393" s="21">
        <f t="shared" si="190"/>
        <v>0</v>
      </c>
      <c r="QYL393" s="21">
        <f t="shared" si="190"/>
        <v>0</v>
      </c>
      <c r="QYM393" s="21">
        <f t="shared" si="190"/>
        <v>0</v>
      </c>
      <c r="QYN393" s="21">
        <f t="shared" si="190"/>
        <v>0</v>
      </c>
      <c r="QYO393" s="21">
        <f t="shared" si="190"/>
        <v>0</v>
      </c>
      <c r="QYP393" s="21">
        <f t="shared" si="190"/>
        <v>0</v>
      </c>
      <c r="QYQ393" s="21">
        <f t="shared" si="190"/>
        <v>0</v>
      </c>
      <c r="QYR393" s="21">
        <f t="shared" si="190"/>
        <v>0</v>
      </c>
      <c r="QYS393" s="21">
        <f t="shared" si="190"/>
        <v>0</v>
      </c>
      <c r="QYT393" s="21">
        <f t="shared" si="190"/>
        <v>0</v>
      </c>
      <c r="QYU393" s="21">
        <f t="shared" si="190"/>
        <v>0</v>
      </c>
      <c r="QYV393" s="21">
        <f t="shared" si="190"/>
        <v>0</v>
      </c>
      <c r="QYW393" s="21">
        <f t="shared" ref="QYW393:RBH393" si="191">SUM(QYW388:QYW392)</f>
        <v>0</v>
      </c>
      <c r="QYX393" s="21">
        <f t="shared" si="191"/>
        <v>0</v>
      </c>
      <c r="QYY393" s="21">
        <f t="shared" si="191"/>
        <v>0</v>
      </c>
      <c r="QYZ393" s="21">
        <f t="shared" si="191"/>
        <v>0</v>
      </c>
      <c r="QZA393" s="21">
        <f t="shared" si="191"/>
        <v>0</v>
      </c>
      <c r="QZB393" s="21">
        <f t="shared" si="191"/>
        <v>0</v>
      </c>
      <c r="QZC393" s="21">
        <f t="shared" si="191"/>
        <v>0</v>
      </c>
      <c r="QZD393" s="21">
        <f t="shared" si="191"/>
        <v>0</v>
      </c>
      <c r="QZE393" s="21">
        <f t="shared" si="191"/>
        <v>0</v>
      </c>
      <c r="QZF393" s="21">
        <f t="shared" si="191"/>
        <v>0</v>
      </c>
      <c r="QZG393" s="21">
        <f t="shared" si="191"/>
        <v>0</v>
      </c>
      <c r="QZH393" s="21">
        <f t="shared" si="191"/>
        <v>0</v>
      </c>
      <c r="QZI393" s="21">
        <f t="shared" si="191"/>
        <v>0</v>
      </c>
      <c r="QZJ393" s="21">
        <f t="shared" si="191"/>
        <v>0</v>
      </c>
      <c r="QZK393" s="21">
        <f t="shared" si="191"/>
        <v>0</v>
      </c>
      <c r="QZL393" s="21">
        <f t="shared" si="191"/>
        <v>0</v>
      </c>
      <c r="QZM393" s="21">
        <f t="shared" si="191"/>
        <v>0</v>
      </c>
      <c r="QZN393" s="21">
        <f t="shared" si="191"/>
        <v>0</v>
      </c>
      <c r="QZO393" s="21">
        <f t="shared" si="191"/>
        <v>0</v>
      </c>
      <c r="QZP393" s="21">
        <f t="shared" si="191"/>
        <v>0</v>
      </c>
      <c r="QZQ393" s="21">
        <f t="shared" si="191"/>
        <v>0</v>
      </c>
      <c r="QZR393" s="21">
        <f t="shared" si="191"/>
        <v>0</v>
      </c>
      <c r="QZS393" s="21">
        <f t="shared" si="191"/>
        <v>0</v>
      </c>
      <c r="QZT393" s="21">
        <f t="shared" si="191"/>
        <v>0</v>
      </c>
      <c r="QZU393" s="21">
        <f t="shared" si="191"/>
        <v>0</v>
      </c>
      <c r="QZV393" s="21">
        <f t="shared" si="191"/>
        <v>0</v>
      </c>
      <c r="QZW393" s="21">
        <f t="shared" si="191"/>
        <v>0</v>
      </c>
      <c r="QZX393" s="21">
        <f t="shared" si="191"/>
        <v>0</v>
      </c>
      <c r="QZY393" s="21">
        <f t="shared" si="191"/>
        <v>0</v>
      </c>
      <c r="QZZ393" s="21">
        <f t="shared" si="191"/>
        <v>0</v>
      </c>
      <c r="RAA393" s="21">
        <f t="shared" si="191"/>
        <v>0</v>
      </c>
      <c r="RAB393" s="21">
        <f t="shared" si="191"/>
        <v>0</v>
      </c>
      <c r="RAC393" s="21">
        <f t="shared" si="191"/>
        <v>0</v>
      </c>
      <c r="RAD393" s="21">
        <f t="shared" si="191"/>
        <v>0</v>
      </c>
      <c r="RAE393" s="21">
        <f t="shared" si="191"/>
        <v>0</v>
      </c>
      <c r="RAF393" s="21">
        <f t="shared" si="191"/>
        <v>0</v>
      </c>
      <c r="RAG393" s="21">
        <f t="shared" si="191"/>
        <v>0</v>
      </c>
      <c r="RAH393" s="21">
        <f t="shared" si="191"/>
        <v>0</v>
      </c>
      <c r="RAI393" s="21">
        <f t="shared" si="191"/>
        <v>0</v>
      </c>
      <c r="RAJ393" s="21">
        <f t="shared" si="191"/>
        <v>0</v>
      </c>
      <c r="RAK393" s="21">
        <f t="shared" si="191"/>
        <v>0</v>
      </c>
      <c r="RAL393" s="21">
        <f t="shared" si="191"/>
        <v>0</v>
      </c>
      <c r="RAM393" s="21">
        <f t="shared" si="191"/>
        <v>0</v>
      </c>
      <c r="RAN393" s="21">
        <f t="shared" si="191"/>
        <v>0</v>
      </c>
      <c r="RAO393" s="21">
        <f t="shared" si="191"/>
        <v>0</v>
      </c>
      <c r="RAP393" s="21">
        <f t="shared" si="191"/>
        <v>0</v>
      </c>
      <c r="RAQ393" s="21">
        <f t="shared" si="191"/>
        <v>0</v>
      </c>
      <c r="RAR393" s="21">
        <f t="shared" si="191"/>
        <v>0</v>
      </c>
      <c r="RAS393" s="21">
        <f t="shared" si="191"/>
        <v>0</v>
      </c>
      <c r="RAT393" s="21">
        <f t="shared" si="191"/>
        <v>0</v>
      </c>
      <c r="RAU393" s="21">
        <f t="shared" si="191"/>
        <v>0</v>
      </c>
      <c r="RAV393" s="21">
        <f t="shared" si="191"/>
        <v>0</v>
      </c>
      <c r="RAW393" s="21">
        <f t="shared" si="191"/>
        <v>0</v>
      </c>
      <c r="RAX393" s="21">
        <f t="shared" si="191"/>
        <v>0</v>
      </c>
      <c r="RAY393" s="21">
        <f t="shared" si="191"/>
        <v>0</v>
      </c>
      <c r="RAZ393" s="21">
        <f t="shared" si="191"/>
        <v>0</v>
      </c>
      <c r="RBA393" s="21">
        <f t="shared" si="191"/>
        <v>0</v>
      </c>
      <c r="RBB393" s="21">
        <f t="shared" si="191"/>
        <v>0</v>
      </c>
      <c r="RBC393" s="21">
        <f t="shared" si="191"/>
        <v>0</v>
      </c>
      <c r="RBD393" s="21">
        <f t="shared" si="191"/>
        <v>0</v>
      </c>
      <c r="RBE393" s="21">
        <f t="shared" si="191"/>
        <v>0</v>
      </c>
      <c r="RBF393" s="21">
        <f t="shared" si="191"/>
        <v>0</v>
      </c>
      <c r="RBG393" s="21">
        <f t="shared" si="191"/>
        <v>0</v>
      </c>
      <c r="RBH393" s="21">
        <f t="shared" si="191"/>
        <v>0</v>
      </c>
      <c r="RBI393" s="21">
        <f t="shared" ref="RBI393:RDT393" si="192">SUM(RBI388:RBI392)</f>
        <v>0</v>
      </c>
      <c r="RBJ393" s="21">
        <f t="shared" si="192"/>
        <v>0</v>
      </c>
      <c r="RBK393" s="21">
        <f t="shared" si="192"/>
        <v>0</v>
      </c>
      <c r="RBL393" s="21">
        <f t="shared" si="192"/>
        <v>0</v>
      </c>
      <c r="RBM393" s="21">
        <f t="shared" si="192"/>
        <v>0</v>
      </c>
      <c r="RBN393" s="21">
        <f t="shared" si="192"/>
        <v>0</v>
      </c>
      <c r="RBO393" s="21">
        <f t="shared" si="192"/>
        <v>0</v>
      </c>
      <c r="RBP393" s="21">
        <f t="shared" si="192"/>
        <v>0</v>
      </c>
      <c r="RBQ393" s="21">
        <f t="shared" si="192"/>
        <v>0</v>
      </c>
      <c r="RBR393" s="21">
        <f t="shared" si="192"/>
        <v>0</v>
      </c>
      <c r="RBS393" s="21">
        <f t="shared" si="192"/>
        <v>0</v>
      </c>
      <c r="RBT393" s="21">
        <f t="shared" si="192"/>
        <v>0</v>
      </c>
      <c r="RBU393" s="21">
        <f t="shared" si="192"/>
        <v>0</v>
      </c>
      <c r="RBV393" s="21">
        <f t="shared" si="192"/>
        <v>0</v>
      </c>
      <c r="RBW393" s="21">
        <f t="shared" si="192"/>
        <v>0</v>
      </c>
      <c r="RBX393" s="21">
        <f t="shared" si="192"/>
        <v>0</v>
      </c>
      <c r="RBY393" s="21">
        <f t="shared" si="192"/>
        <v>0</v>
      </c>
      <c r="RBZ393" s="21">
        <f t="shared" si="192"/>
        <v>0</v>
      </c>
      <c r="RCA393" s="21">
        <f t="shared" si="192"/>
        <v>0</v>
      </c>
      <c r="RCB393" s="21">
        <f t="shared" si="192"/>
        <v>0</v>
      </c>
      <c r="RCC393" s="21">
        <f t="shared" si="192"/>
        <v>0</v>
      </c>
      <c r="RCD393" s="21">
        <f t="shared" si="192"/>
        <v>0</v>
      </c>
      <c r="RCE393" s="21">
        <f t="shared" si="192"/>
        <v>0</v>
      </c>
      <c r="RCF393" s="21">
        <f t="shared" si="192"/>
        <v>0</v>
      </c>
      <c r="RCG393" s="21">
        <f t="shared" si="192"/>
        <v>0</v>
      </c>
      <c r="RCH393" s="21">
        <f t="shared" si="192"/>
        <v>0</v>
      </c>
      <c r="RCI393" s="21">
        <f t="shared" si="192"/>
        <v>0</v>
      </c>
      <c r="RCJ393" s="21">
        <f t="shared" si="192"/>
        <v>0</v>
      </c>
      <c r="RCK393" s="21">
        <f t="shared" si="192"/>
        <v>0</v>
      </c>
      <c r="RCL393" s="21">
        <f t="shared" si="192"/>
        <v>0</v>
      </c>
      <c r="RCM393" s="21">
        <f t="shared" si="192"/>
        <v>0</v>
      </c>
      <c r="RCN393" s="21">
        <f t="shared" si="192"/>
        <v>0</v>
      </c>
      <c r="RCO393" s="21">
        <f t="shared" si="192"/>
        <v>0</v>
      </c>
      <c r="RCP393" s="21">
        <f t="shared" si="192"/>
        <v>0</v>
      </c>
      <c r="RCQ393" s="21">
        <f t="shared" si="192"/>
        <v>0</v>
      </c>
      <c r="RCR393" s="21">
        <f t="shared" si="192"/>
        <v>0</v>
      </c>
      <c r="RCS393" s="21">
        <f t="shared" si="192"/>
        <v>0</v>
      </c>
      <c r="RCT393" s="21">
        <f t="shared" si="192"/>
        <v>0</v>
      </c>
      <c r="RCU393" s="21">
        <f t="shared" si="192"/>
        <v>0</v>
      </c>
      <c r="RCV393" s="21">
        <f t="shared" si="192"/>
        <v>0</v>
      </c>
      <c r="RCW393" s="21">
        <f t="shared" si="192"/>
        <v>0</v>
      </c>
      <c r="RCX393" s="21">
        <f t="shared" si="192"/>
        <v>0</v>
      </c>
      <c r="RCY393" s="21">
        <f t="shared" si="192"/>
        <v>0</v>
      </c>
      <c r="RCZ393" s="21">
        <f t="shared" si="192"/>
        <v>0</v>
      </c>
      <c r="RDA393" s="21">
        <f t="shared" si="192"/>
        <v>0</v>
      </c>
      <c r="RDB393" s="21">
        <f t="shared" si="192"/>
        <v>0</v>
      </c>
      <c r="RDC393" s="21">
        <f t="shared" si="192"/>
        <v>0</v>
      </c>
      <c r="RDD393" s="21">
        <f t="shared" si="192"/>
        <v>0</v>
      </c>
      <c r="RDE393" s="21">
        <f t="shared" si="192"/>
        <v>0</v>
      </c>
      <c r="RDF393" s="21">
        <f t="shared" si="192"/>
        <v>0</v>
      </c>
      <c r="RDG393" s="21">
        <f t="shared" si="192"/>
        <v>0</v>
      </c>
      <c r="RDH393" s="21">
        <f t="shared" si="192"/>
        <v>0</v>
      </c>
      <c r="RDI393" s="21">
        <f t="shared" si="192"/>
        <v>0</v>
      </c>
      <c r="RDJ393" s="21">
        <f t="shared" si="192"/>
        <v>0</v>
      </c>
      <c r="RDK393" s="21">
        <f t="shared" si="192"/>
        <v>0</v>
      </c>
      <c r="RDL393" s="21">
        <f t="shared" si="192"/>
        <v>0</v>
      </c>
      <c r="RDM393" s="21">
        <f t="shared" si="192"/>
        <v>0</v>
      </c>
      <c r="RDN393" s="21">
        <f t="shared" si="192"/>
        <v>0</v>
      </c>
      <c r="RDO393" s="21">
        <f t="shared" si="192"/>
        <v>0</v>
      </c>
      <c r="RDP393" s="21">
        <f t="shared" si="192"/>
        <v>0</v>
      </c>
      <c r="RDQ393" s="21">
        <f t="shared" si="192"/>
        <v>0</v>
      </c>
      <c r="RDR393" s="21">
        <f t="shared" si="192"/>
        <v>0</v>
      </c>
      <c r="RDS393" s="21">
        <f t="shared" si="192"/>
        <v>0</v>
      </c>
      <c r="RDT393" s="21">
        <f t="shared" si="192"/>
        <v>0</v>
      </c>
      <c r="RDU393" s="21">
        <f t="shared" ref="RDU393:RGF393" si="193">SUM(RDU388:RDU392)</f>
        <v>0</v>
      </c>
      <c r="RDV393" s="21">
        <f t="shared" si="193"/>
        <v>0</v>
      </c>
      <c r="RDW393" s="21">
        <f t="shared" si="193"/>
        <v>0</v>
      </c>
      <c r="RDX393" s="21">
        <f t="shared" si="193"/>
        <v>0</v>
      </c>
      <c r="RDY393" s="21">
        <f t="shared" si="193"/>
        <v>0</v>
      </c>
      <c r="RDZ393" s="21">
        <f t="shared" si="193"/>
        <v>0</v>
      </c>
      <c r="REA393" s="21">
        <f t="shared" si="193"/>
        <v>0</v>
      </c>
      <c r="REB393" s="21">
        <f t="shared" si="193"/>
        <v>0</v>
      </c>
      <c r="REC393" s="21">
        <f t="shared" si="193"/>
        <v>0</v>
      </c>
      <c r="RED393" s="21">
        <f t="shared" si="193"/>
        <v>0</v>
      </c>
      <c r="REE393" s="21">
        <f t="shared" si="193"/>
        <v>0</v>
      </c>
      <c r="REF393" s="21">
        <f t="shared" si="193"/>
        <v>0</v>
      </c>
      <c r="REG393" s="21">
        <f t="shared" si="193"/>
        <v>0</v>
      </c>
      <c r="REH393" s="21">
        <f t="shared" si="193"/>
        <v>0</v>
      </c>
      <c r="REI393" s="21">
        <f t="shared" si="193"/>
        <v>0</v>
      </c>
      <c r="REJ393" s="21">
        <f t="shared" si="193"/>
        <v>0</v>
      </c>
      <c r="REK393" s="21">
        <f t="shared" si="193"/>
        <v>0</v>
      </c>
      <c r="REL393" s="21">
        <f t="shared" si="193"/>
        <v>0</v>
      </c>
      <c r="REM393" s="21">
        <f t="shared" si="193"/>
        <v>0</v>
      </c>
      <c r="REN393" s="21">
        <f t="shared" si="193"/>
        <v>0</v>
      </c>
      <c r="REO393" s="21">
        <f t="shared" si="193"/>
        <v>0</v>
      </c>
      <c r="REP393" s="21">
        <f t="shared" si="193"/>
        <v>0</v>
      </c>
      <c r="REQ393" s="21">
        <f t="shared" si="193"/>
        <v>0</v>
      </c>
      <c r="RER393" s="21">
        <f t="shared" si="193"/>
        <v>0</v>
      </c>
      <c r="RES393" s="21">
        <f t="shared" si="193"/>
        <v>0</v>
      </c>
      <c r="RET393" s="21">
        <f t="shared" si="193"/>
        <v>0</v>
      </c>
      <c r="REU393" s="21">
        <f t="shared" si="193"/>
        <v>0</v>
      </c>
      <c r="REV393" s="21">
        <f t="shared" si="193"/>
        <v>0</v>
      </c>
      <c r="REW393" s="21">
        <f t="shared" si="193"/>
        <v>0</v>
      </c>
      <c r="REX393" s="21">
        <f t="shared" si="193"/>
        <v>0</v>
      </c>
      <c r="REY393" s="21">
        <f t="shared" si="193"/>
        <v>0</v>
      </c>
      <c r="REZ393" s="21">
        <f t="shared" si="193"/>
        <v>0</v>
      </c>
      <c r="RFA393" s="21">
        <f t="shared" si="193"/>
        <v>0</v>
      </c>
      <c r="RFB393" s="21">
        <f t="shared" si="193"/>
        <v>0</v>
      </c>
      <c r="RFC393" s="21">
        <f t="shared" si="193"/>
        <v>0</v>
      </c>
      <c r="RFD393" s="21">
        <f t="shared" si="193"/>
        <v>0</v>
      </c>
      <c r="RFE393" s="21">
        <f t="shared" si="193"/>
        <v>0</v>
      </c>
      <c r="RFF393" s="21">
        <f t="shared" si="193"/>
        <v>0</v>
      </c>
      <c r="RFG393" s="21">
        <f t="shared" si="193"/>
        <v>0</v>
      </c>
      <c r="RFH393" s="21">
        <f t="shared" si="193"/>
        <v>0</v>
      </c>
      <c r="RFI393" s="21">
        <f t="shared" si="193"/>
        <v>0</v>
      </c>
      <c r="RFJ393" s="21">
        <f t="shared" si="193"/>
        <v>0</v>
      </c>
      <c r="RFK393" s="21">
        <f t="shared" si="193"/>
        <v>0</v>
      </c>
      <c r="RFL393" s="21">
        <f t="shared" si="193"/>
        <v>0</v>
      </c>
      <c r="RFM393" s="21">
        <f t="shared" si="193"/>
        <v>0</v>
      </c>
      <c r="RFN393" s="21">
        <f t="shared" si="193"/>
        <v>0</v>
      </c>
      <c r="RFO393" s="21">
        <f t="shared" si="193"/>
        <v>0</v>
      </c>
      <c r="RFP393" s="21">
        <f t="shared" si="193"/>
        <v>0</v>
      </c>
      <c r="RFQ393" s="21">
        <f t="shared" si="193"/>
        <v>0</v>
      </c>
      <c r="RFR393" s="21">
        <f t="shared" si="193"/>
        <v>0</v>
      </c>
      <c r="RFS393" s="21">
        <f t="shared" si="193"/>
        <v>0</v>
      </c>
      <c r="RFT393" s="21">
        <f t="shared" si="193"/>
        <v>0</v>
      </c>
      <c r="RFU393" s="21">
        <f t="shared" si="193"/>
        <v>0</v>
      </c>
      <c r="RFV393" s="21">
        <f t="shared" si="193"/>
        <v>0</v>
      </c>
      <c r="RFW393" s="21">
        <f t="shared" si="193"/>
        <v>0</v>
      </c>
      <c r="RFX393" s="21">
        <f t="shared" si="193"/>
        <v>0</v>
      </c>
      <c r="RFY393" s="21">
        <f t="shared" si="193"/>
        <v>0</v>
      </c>
      <c r="RFZ393" s="21">
        <f t="shared" si="193"/>
        <v>0</v>
      </c>
      <c r="RGA393" s="21">
        <f t="shared" si="193"/>
        <v>0</v>
      </c>
      <c r="RGB393" s="21">
        <f t="shared" si="193"/>
        <v>0</v>
      </c>
      <c r="RGC393" s="21">
        <f t="shared" si="193"/>
        <v>0</v>
      </c>
      <c r="RGD393" s="21">
        <f t="shared" si="193"/>
        <v>0</v>
      </c>
      <c r="RGE393" s="21">
        <f t="shared" si="193"/>
        <v>0</v>
      </c>
      <c r="RGF393" s="21">
        <f t="shared" si="193"/>
        <v>0</v>
      </c>
      <c r="RGG393" s="21">
        <f t="shared" ref="RGG393:RIR393" si="194">SUM(RGG388:RGG392)</f>
        <v>0</v>
      </c>
      <c r="RGH393" s="21">
        <f t="shared" si="194"/>
        <v>0</v>
      </c>
      <c r="RGI393" s="21">
        <f t="shared" si="194"/>
        <v>0</v>
      </c>
      <c r="RGJ393" s="21">
        <f t="shared" si="194"/>
        <v>0</v>
      </c>
      <c r="RGK393" s="21">
        <f t="shared" si="194"/>
        <v>0</v>
      </c>
      <c r="RGL393" s="21">
        <f t="shared" si="194"/>
        <v>0</v>
      </c>
      <c r="RGM393" s="21">
        <f t="shared" si="194"/>
        <v>0</v>
      </c>
      <c r="RGN393" s="21">
        <f t="shared" si="194"/>
        <v>0</v>
      </c>
      <c r="RGO393" s="21">
        <f t="shared" si="194"/>
        <v>0</v>
      </c>
      <c r="RGP393" s="21">
        <f t="shared" si="194"/>
        <v>0</v>
      </c>
      <c r="RGQ393" s="21">
        <f t="shared" si="194"/>
        <v>0</v>
      </c>
      <c r="RGR393" s="21">
        <f t="shared" si="194"/>
        <v>0</v>
      </c>
      <c r="RGS393" s="21">
        <f t="shared" si="194"/>
        <v>0</v>
      </c>
      <c r="RGT393" s="21">
        <f t="shared" si="194"/>
        <v>0</v>
      </c>
      <c r="RGU393" s="21">
        <f t="shared" si="194"/>
        <v>0</v>
      </c>
      <c r="RGV393" s="21">
        <f t="shared" si="194"/>
        <v>0</v>
      </c>
      <c r="RGW393" s="21">
        <f t="shared" si="194"/>
        <v>0</v>
      </c>
      <c r="RGX393" s="21">
        <f t="shared" si="194"/>
        <v>0</v>
      </c>
      <c r="RGY393" s="21">
        <f t="shared" si="194"/>
        <v>0</v>
      </c>
      <c r="RGZ393" s="21">
        <f t="shared" si="194"/>
        <v>0</v>
      </c>
      <c r="RHA393" s="21">
        <f t="shared" si="194"/>
        <v>0</v>
      </c>
      <c r="RHB393" s="21">
        <f t="shared" si="194"/>
        <v>0</v>
      </c>
      <c r="RHC393" s="21">
        <f t="shared" si="194"/>
        <v>0</v>
      </c>
      <c r="RHD393" s="21">
        <f t="shared" si="194"/>
        <v>0</v>
      </c>
      <c r="RHE393" s="21">
        <f t="shared" si="194"/>
        <v>0</v>
      </c>
      <c r="RHF393" s="21">
        <f t="shared" si="194"/>
        <v>0</v>
      </c>
      <c r="RHG393" s="21">
        <f t="shared" si="194"/>
        <v>0</v>
      </c>
      <c r="RHH393" s="21">
        <f t="shared" si="194"/>
        <v>0</v>
      </c>
      <c r="RHI393" s="21">
        <f t="shared" si="194"/>
        <v>0</v>
      </c>
      <c r="RHJ393" s="21">
        <f t="shared" si="194"/>
        <v>0</v>
      </c>
      <c r="RHK393" s="21">
        <f t="shared" si="194"/>
        <v>0</v>
      </c>
      <c r="RHL393" s="21">
        <f t="shared" si="194"/>
        <v>0</v>
      </c>
      <c r="RHM393" s="21">
        <f t="shared" si="194"/>
        <v>0</v>
      </c>
      <c r="RHN393" s="21">
        <f t="shared" si="194"/>
        <v>0</v>
      </c>
      <c r="RHO393" s="21">
        <f t="shared" si="194"/>
        <v>0</v>
      </c>
      <c r="RHP393" s="21">
        <f t="shared" si="194"/>
        <v>0</v>
      </c>
      <c r="RHQ393" s="21">
        <f t="shared" si="194"/>
        <v>0</v>
      </c>
      <c r="RHR393" s="21">
        <f t="shared" si="194"/>
        <v>0</v>
      </c>
      <c r="RHS393" s="21">
        <f t="shared" si="194"/>
        <v>0</v>
      </c>
      <c r="RHT393" s="21">
        <f t="shared" si="194"/>
        <v>0</v>
      </c>
      <c r="RHU393" s="21">
        <f t="shared" si="194"/>
        <v>0</v>
      </c>
      <c r="RHV393" s="21">
        <f t="shared" si="194"/>
        <v>0</v>
      </c>
      <c r="RHW393" s="21">
        <f t="shared" si="194"/>
        <v>0</v>
      </c>
      <c r="RHX393" s="21">
        <f t="shared" si="194"/>
        <v>0</v>
      </c>
      <c r="RHY393" s="21">
        <f t="shared" si="194"/>
        <v>0</v>
      </c>
      <c r="RHZ393" s="21">
        <f t="shared" si="194"/>
        <v>0</v>
      </c>
      <c r="RIA393" s="21">
        <f t="shared" si="194"/>
        <v>0</v>
      </c>
      <c r="RIB393" s="21">
        <f t="shared" si="194"/>
        <v>0</v>
      </c>
      <c r="RIC393" s="21">
        <f t="shared" si="194"/>
        <v>0</v>
      </c>
      <c r="RID393" s="21">
        <f t="shared" si="194"/>
        <v>0</v>
      </c>
      <c r="RIE393" s="21">
        <f t="shared" si="194"/>
        <v>0</v>
      </c>
      <c r="RIF393" s="21">
        <f t="shared" si="194"/>
        <v>0</v>
      </c>
      <c r="RIG393" s="21">
        <f t="shared" si="194"/>
        <v>0</v>
      </c>
      <c r="RIH393" s="21">
        <f t="shared" si="194"/>
        <v>0</v>
      </c>
      <c r="RII393" s="21">
        <f t="shared" si="194"/>
        <v>0</v>
      </c>
      <c r="RIJ393" s="21">
        <f t="shared" si="194"/>
        <v>0</v>
      </c>
      <c r="RIK393" s="21">
        <f t="shared" si="194"/>
        <v>0</v>
      </c>
      <c r="RIL393" s="21">
        <f t="shared" si="194"/>
        <v>0</v>
      </c>
      <c r="RIM393" s="21">
        <f t="shared" si="194"/>
        <v>0</v>
      </c>
      <c r="RIN393" s="21">
        <f t="shared" si="194"/>
        <v>0</v>
      </c>
      <c r="RIO393" s="21">
        <f t="shared" si="194"/>
        <v>0</v>
      </c>
      <c r="RIP393" s="21">
        <f t="shared" si="194"/>
        <v>0</v>
      </c>
      <c r="RIQ393" s="21">
        <f t="shared" si="194"/>
        <v>0</v>
      </c>
      <c r="RIR393" s="21">
        <f t="shared" si="194"/>
        <v>0</v>
      </c>
      <c r="RIS393" s="21">
        <f t="shared" ref="RIS393:RLD393" si="195">SUM(RIS388:RIS392)</f>
        <v>0</v>
      </c>
      <c r="RIT393" s="21">
        <f t="shared" si="195"/>
        <v>0</v>
      </c>
      <c r="RIU393" s="21">
        <f t="shared" si="195"/>
        <v>0</v>
      </c>
      <c r="RIV393" s="21">
        <f t="shared" si="195"/>
        <v>0</v>
      </c>
      <c r="RIW393" s="21">
        <f t="shared" si="195"/>
        <v>0</v>
      </c>
      <c r="RIX393" s="21">
        <f t="shared" si="195"/>
        <v>0</v>
      </c>
      <c r="RIY393" s="21">
        <f t="shared" si="195"/>
        <v>0</v>
      </c>
      <c r="RIZ393" s="21">
        <f t="shared" si="195"/>
        <v>0</v>
      </c>
      <c r="RJA393" s="21">
        <f t="shared" si="195"/>
        <v>0</v>
      </c>
      <c r="RJB393" s="21">
        <f t="shared" si="195"/>
        <v>0</v>
      </c>
      <c r="RJC393" s="21">
        <f t="shared" si="195"/>
        <v>0</v>
      </c>
      <c r="RJD393" s="21">
        <f t="shared" si="195"/>
        <v>0</v>
      </c>
      <c r="RJE393" s="21">
        <f t="shared" si="195"/>
        <v>0</v>
      </c>
      <c r="RJF393" s="21">
        <f t="shared" si="195"/>
        <v>0</v>
      </c>
      <c r="RJG393" s="21">
        <f t="shared" si="195"/>
        <v>0</v>
      </c>
      <c r="RJH393" s="21">
        <f t="shared" si="195"/>
        <v>0</v>
      </c>
      <c r="RJI393" s="21">
        <f t="shared" si="195"/>
        <v>0</v>
      </c>
      <c r="RJJ393" s="21">
        <f t="shared" si="195"/>
        <v>0</v>
      </c>
      <c r="RJK393" s="21">
        <f t="shared" si="195"/>
        <v>0</v>
      </c>
      <c r="RJL393" s="21">
        <f t="shared" si="195"/>
        <v>0</v>
      </c>
      <c r="RJM393" s="21">
        <f t="shared" si="195"/>
        <v>0</v>
      </c>
      <c r="RJN393" s="21">
        <f t="shared" si="195"/>
        <v>0</v>
      </c>
      <c r="RJO393" s="21">
        <f t="shared" si="195"/>
        <v>0</v>
      </c>
      <c r="RJP393" s="21">
        <f t="shared" si="195"/>
        <v>0</v>
      </c>
      <c r="RJQ393" s="21">
        <f t="shared" si="195"/>
        <v>0</v>
      </c>
      <c r="RJR393" s="21">
        <f t="shared" si="195"/>
        <v>0</v>
      </c>
      <c r="RJS393" s="21">
        <f t="shared" si="195"/>
        <v>0</v>
      </c>
      <c r="RJT393" s="21">
        <f t="shared" si="195"/>
        <v>0</v>
      </c>
      <c r="RJU393" s="21">
        <f t="shared" si="195"/>
        <v>0</v>
      </c>
      <c r="RJV393" s="21">
        <f t="shared" si="195"/>
        <v>0</v>
      </c>
      <c r="RJW393" s="21">
        <f t="shared" si="195"/>
        <v>0</v>
      </c>
      <c r="RJX393" s="21">
        <f t="shared" si="195"/>
        <v>0</v>
      </c>
      <c r="RJY393" s="21">
        <f t="shared" si="195"/>
        <v>0</v>
      </c>
      <c r="RJZ393" s="21">
        <f t="shared" si="195"/>
        <v>0</v>
      </c>
      <c r="RKA393" s="21">
        <f t="shared" si="195"/>
        <v>0</v>
      </c>
      <c r="RKB393" s="21">
        <f t="shared" si="195"/>
        <v>0</v>
      </c>
      <c r="RKC393" s="21">
        <f t="shared" si="195"/>
        <v>0</v>
      </c>
      <c r="RKD393" s="21">
        <f t="shared" si="195"/>
        <v>0</v>
      </c>
      <c r="RKE393" s="21">
        <f t="shared" si="195"/>
        <v>0</v>
      </c>
      <c r="RKF393" s="21">
        <f t="shared" si="195"/>
        <v>0</v>
      </c>
      <c r="RKG393" s="21">
        <f t="shared" si="195"/>
        <v>0</v>
      </c>
      <c r="RKH393" s="21">
        <f t="shared" si="195"/>
        <v>0</v>
      </c>
      <c r="RKI393" s="21">
        <f t="shared" si="195"/>
        <v>0</v>
      </c>
      <c r="RKJ393" s="21">
        <f t="shared" si="195"/>
        <v>0</v>
      </c>
      <c r="RKK393" s="21">
        <f t="shared" si="195"/>
        <v>0</v>
      </c>
      <c r="RKL393" s="21">
        <f t="shared" si="195"/>
        <v>0</v>
      </c>
      <c r="RKM393" s="21">
        <f t="shared" si="195"/>
        <v>0</v>
      </c>
      <c r="RKN393" s="21">
        <f t="shared" si="195"/>
        <v>0</v>
      </c>
      <c r="RKO393" s="21">
        <f t="shared" si="195"/>
        <v>0</v>
      </c>
      <c r="RKP393" s="21">
        <f t="shared" si="195"/>
        <v>0</v>
      </c>
      <c r="RKQ393" s="21">
        <f t="shared" si="195"/>
        <v>0</v>
      </c>
      <c r="RKR393" s="21">
        <f t="shared" si="195"/>
        <v>0</v>
      </c>
      <c r="RKS393" s="21">
        <f t="shared" si="195"/>
        <v>0</v>
      </c>
      <c r="RKT393" s="21">
        <f t="shared" si="195"/>
        <v>0</v>
      </c>
      <c r="RKU393" s="21">
        <f t="shared" si="195"/>
        <v>0</v>
      </c>
      <c r="RKV393" s="21">
        <f t="shared" si="195"/>
        <v>0</v>
      </c>
      <c r="RKW393" s="21">
        <f t="shared" si="195"/>
        <v>0</v>
      </c>
      <c r="RKX393" s="21">
        <f t="shared" si="195"/>
        <v>0</v>
      </c>
      <c r="RKY393" s="21">
        <f t="shared" si="195"/>
        <v>0</v>
      </c>
      <c r="RKZ393" s="21">
        <f t="shared" si="195"/>
        <v>0</v>
      </c>
      <c r="RLA393" s="21">
        <f t="shared" si="195"/>
        <v>0</v>
      </c>
      <c r="RLB393" s="21">
        <f t="shared" si="195"/>
        <v>0</v>
      </c>
      <c r="RLC393" s="21">
        <f t="shared" si="195"/>
        <v>0</v>
      </c>
      <c r="RLD393" s="21">
        <f t="shared" si="195"/>
        <v>0</v>
      </c>
      <c r="RLE393" s="21">
        <f t="shared" ref="RLE393:RNP393" si="196">SUM(RLE388:RLE392)</f>
        <v>0</v>
      </c>
      <c r="RLF393" s="21">
        <f t="shared" si="196"/>
        <v>0</v>
      </c>
      <c r="RLG393" s="21">
        <f t="shared" si="196"/>
        <v>0</v>
      </c>
      <c r="RLH393" s="21">
        <f t="shared" si="196"/>
        <v>0</v>
      </c>
      <c r="RLI393" s="21">
        <f t="shared" si="196"/>
        <v>0</v>
      </c>
      <c r="RLJ393" s="21">
        <f t="shared" si="196"/>
        <v>0</v>
      </c>
      <c r="RLK393" s="21">
        <f t="shared" si="196"/>
        <v>0</v>
      </c>
      <c r="RLL393" s="21">
        <f t="shared" si="196"/>
        <v>0</v>
      </c>
      <c r="RLM393" s="21">
        <f t="shared" si="196"/>
        <v>0</v>
      </c>
      <c r="RLN393" s="21">
        <f t="shared" si="196"/>
        <v>0</v>
      </c>
      <c r="RLO393" s="21">
        <f t="shared" si="196"/>
        <v>0</v>
      </c>
      <c r="RLP393" s="21">
        <f t="shared" si="196"/>
        <v>0</v>
      </c>
      <c r="RLQ393" s="21">
        <f t="shared" si="196"/>
        <v>0</v>
      </c>
      <c r="RLR393" s="21">
        <f t="shared" si="196"/>
        <v>0</v>
      </c>
      <c r="RLS393" s="21">
        <f t="shared" si="196"/>
        <v>0</v>
      </c>
      <c r="RLT393" s="21">
        <f t="shared" si="196"/>
        <v>0</v>
      </c>
      <c r="RLU393" s="21">
        <f t="shared" si="196"/>
        <v>0</v>
      </c>
      <c r="RLV393" s="21">
        <f t="shared" si="196"/>
        <v>0</v>
      </c>
      <c r="RLW393" s="21">
        <f t="shared" si="196"/>
        <v>0</v>
      </c>
      <c r="RLX393" s="21">
        <f t="shared" si="196"/>
        <v>0</v>
      </c>
      <c r="RLY393" s="21">
        <f t="shared" si="196"/>
        <v>0</v>
      </c>
      <c r="RLZ393" s="21">
        <f t="shared" si="196"/>
        <v>0</v>
      </c>
      <c r="RMA393" s="21">
        <f t="shared" si="196"/>
        <v>0</v>
      </c>
      <c r="RMB393" s="21">
        <f t="shared" si="196"/>
        <v>0</v>
      </c>
      <c r="RMC393" s="21">
        <f t="shared" si="196"/>
        <v>0</v>
      </c>
      <c r="RMD393" s="21">
        <f t="shared" si="196"/>
        <v>0</v>
      </c>
      <c r="RME393" s="21">
        <f t="shared" si="196"/>
        <v>0</v>
      </c>
      <c r="RMF393" s="21">
        <f t="shared" si="196"/>
        <v>0</v>
      </c>
      <c r="RMG393" s="21">
        <f t="shared" si="196"/>
        <v>0</v>
      </c>
      <c r="RMH393" s="21">
        <f t="shared" si="196"/>
        <v>0</v>
      </c>
      <c r="RMI393" s="21">
        <f t="shared" si="196"/>
        <v>0</v>
      </c>
      <c r="RMJ393" s="21">
        <f t="shared" si="196"/>
        <v>0</v>
      </c>
      <c r="RMK393" s="21">
        <f t="shared" si="196"/>
        <v>0</v>
      </c>
      <c r="RML393" s="21">
        <f t="shared" si="196"/>
        <v>0</v>
      </c>
      <c r="RMM393" s="21">
        <f t="shared" si="196"/>
        <v>0</v>
      </c>
      <c r="RMN393" s="21">
        <f t="shared" si="196"/>
        <v>0</v>
      </c>
      <c r="RMO393" s="21">
        <f t="shared" si="196"/>
        <v>0</v>
      </c>
      <c r="RMP393" s="21">
        <f t="shared" si="196"/>
        <v>0</v>
      </c>
      <c r="RMQ393" s="21">
        <f t="shared" si="196"/>
        <v>0</v>
      </c>
      <c r="RMR393" s="21">
        <f t="shared" si="196"/>
        <v>0</v>
      </c>
      <c r="RMS393" s="21">
        <f t="shared" si="196"/>
        <v>0</v>
      </c>
      <c r="RMT393" s="21">
        <f t="shared" si="196"/>
        <v>0</v>
      </c>
      <c r="RMU393" s="21">
        <f t="shared" si="196"/>
        <v>0</v>
      </c>
      <c r="RMV393" s="21">
        <f t="shared" si="196"/>
        <v>0</v>
      </c>
      <c r="RMW393" s="21">
        <f t="shared" si="196"/>
        <v>0</v>
      </c>
      <c r="RMX393" s="21">
        <f t="shared" si="196"/>
        <v>0</v>
      </c>
      <c r="RMY393" s="21">
        <f t="shared" si="196"/>
        <v>0</v>
      </c>
      <c r="RMZ393" s="21">
        <f t="shared" si="196"/>
        <v>0</v>
      </c>
      <c r="RNA393" s="21">
        <f t="shared" si="196"/>
        <v>0</v>
      </c>
      <c r="RNB393" s="21">
        <f t="shared" si="196"/>
        <v>0</v>
      </c>
      <c r="RNC393" s="21">
        <f t="shared" si="196"/>
        <v>0</v>
      </c>
      <c r="RND393" s="21">
        <f t="shared" si="196"/>
        <v>0</v>
      </c>
      <c r="RNE393" s="21">
        <f t="shared" si="196"/>
        <v>0</v>
      </c>
      <c r="RNF393" s="21">
        <f t="shared" si="196"/>
        <v>0</v>
      </c>
      <c r="RNG393" s="21">
        <f t="shared" si="196"/>
        <v>0</v>
      </c>
      <c r="RNH393" s="21">
        <f t="shared" si="196"/>
        <v>0</v>
      </c>
      <c r="RNI393" s="21">
        <f t="shared" si="196"/>
        <v>0</v>
      </c>
      <c r="RNJ393" s="21">
        <f t="shared" si="196"/>
        <v>0</v>
      </c>
      <c r="RNK393" s="21">
        <f t="shared" si="196"/>
        <v>0</v>
      </c>
      <c r="RNL393" s="21">
        <f t="shared" si="196"/>
        <v>0</v>
      </c>
      <c r="RNM393" s="21">
        <f t="shared" si="196"/>
        <v>0</v>
      </c>
      <c r="RNN393" s="21">
        <f t="shared" si="196"/>
        <v>0</v>
      </c>
      <c r="RNO393" s="21">
        <f t="shared" si="196"/>
        <v>0</v>
      </c>
      <c r="RNP393" s="21">
        <f t="shared" si="196"/>
        <v>0</v>
      </c>
      <c r="RNQ393" s="21">
        <f t="shared" ref="RNQ393:RQB393" si="197">SUM(RNQ388:RNQ392)</f>
        <v>0</v>
      </c>
      <c r="RNR393" s="21">
        <f t="shared" si="197"/>
        <v>0</v>
      </c>
      <c r="RNS393" s="21">
        <f t="shared" si="197"/>
        <v>0</v>
      </c>
      <c r="RNT393" s="21">
        <f t="shared" si="197"/>
        <v>0</v>
      </c>
      <c r="RNU393" s="21">
        <f t="shared" si="197"/>
        <v>0</v>
      </c>
      <c r="RNV393" s="21">
        <f t="shared" si="197"/>
        <v>0</v>
      </c>
      <c r="RNW393" s="21">
        <f t="shared" si="197"/>
        <v>0</v>
      </c>
      <c r="RNX393" s="21">
        <f t="shared" si="197"/>
        <v>0</v>
      </c>
      <c r="RNY393" s="21">
        <f t="shared" si="197"/>
        <v>0</v>
      </c>
      <c r="RNZ393" s="21">
        <f t="shared" si="197"/>
        <v>0</v>
      </c>
      <c r="ROA393" s="21">
        <f t="shared" si="197"/>
        <v>0</v>
      </c>
      <c r="ROB393" s="21">
        <f t="shared" si="197"/>
        <v>0</v>
      </c>
      <c r="ROC393" s="21">
        <f t="shared" si="197"/>
        <v>0</v>
      </c>
      <c r="ROD393" s="21">
        <f t="shared" si="197"/>
        <v>0</v>
      </c>
      <c r="ROE393" s="21">
        <f t="shared" si="197"/>
        <v>0</v>
      </c>
      <c r="ROF393" s="21">
        <f t="shared" si="197"/>
        <v>0</v>
      </c>
      <c r="ROG393" s="21">
        <f t="shared" si="197"/>
        <v>0</v>
      </c>
      <c r="ROH393" s="21">
        <f t="shared" si="197"/>
        <v>0</v>
      </c>
      <c r="ROI393" s="21">
        <f t="shared" si="197"/>
        <v>0</v>
      </c>
      <c r="ROJ393" s="21">
        <f t="shared" si="197"/>
        <v>0</v>
      </c>
      <c r="ROK393" s="21">
        <f t="shared" si="197"/>
        <v>0</v>
      </c>
      <c r="ROL393" s="21">
        <f t="shared" si="197"/>
        <v>0</v>
      </c>
      <c r="ROM393" s="21">
        <f t="shared" si="197"/>
        <v>0</v>
      </c>
      <c r="RON393" s="21">
        <f t="shared" si="197"/>
        <v>0</v>
      </c>
      <c r="ROO393" s="21">
        <f t="shared" si="197"/>
        <v>0</v>
      </c>
      <c r="ROP393" s="21">
        <f t="shared" si="197"/>
        <v>0</v>
      </c>
      <c r="ROQ393" s="21">
        <f t="shared" si="197"/>
        <v>0</v>
      </c>
      <c r="ROR393" s="21">
        <f t="shared" si="197"/>
        <v>0</v>
      </c>
      <c r="ROS393" s="21">
        <f t="shared" si="197"/>
        <v>0</v>
      </c>
      <c r="ROT393" s="21">
        <f t="shared" si="197"/>
        <v>0</v>
      </c>
      <c r="ROU393" s="21">
        <f t="shared" si="197"/>
        <v>0</v>
      </c>
      <c r="ROV393" s="21">
        <f t="shared" si="197"/>
        <v>0</v>
      </c>
      <c r="ROW393" s="21">
        <f t="shared" si="197"/>
        <v>0</v>
      </c>
      <c r="ROX393" s="21">
        <f t="shared" si="197"/>
        <v>0</v>
      </c>
      <c r="ROY393" s="21">
        <f t="shared" si="197"/>
        <v>0</v>
      </c>
      <c r="ROZ393" s="21">
        <f t="shared" si="197"/>
        <v>0</v>
      </c>
      <c r="RPA393" s="21">
        <f t="shared" si="197"/>
        <v>0</v>
      </c>
      <c r="RPB393" s="21">
        <f t="shared" si="197"/>
        <v>0</v>
      </c>
      <c r="RPC393" s="21">
        <f t="shared" si="197"/>
        <v>0</v>
      </c>
      <c r="RPD393" s="21">
        <f t="shared" si="197"/>
        <v>0</v>
      </c>
      <c r="RPE393" s="21">
        <f t="shared" si="197"/>
        <v>0</v>
      </c>
      <c r="RPF393" s="21">
        <f t="shared" si="197"/>
        <v>0</v>
      </c>
      <c r="RPG393" s="21">
        <f t="shared" si="197"/>
        <v>0</v>
      </c>
      <c r="RPH393" s="21">
        <f t="shared" si="197"/>
        <v>0</v>
      </c>
      <c r="RPI393" s="21">
        <f t="shared" si="197"/>
        <v>0</v>
      </c>
      <c r="RPJ393" s="21">
        <f t="shared" si="197"/>
        <v>0</v>
      </c>
      <c r="RPK393" s="21">
        <f t="shared" si="197"/>
        <v>0</v>
      </c>
      <c r="RPL393" s="21">
        <f t="shared" si="197"/>
        <v>0</v>
      </c>
      <c r="RPM393" s="21">
        <f t="shared" si="197"/>
        <v>0</v>
      </c>
      <c r="RPN393" s="21">
        <f t="shared" si="197"/>
        <v>0</v>
      </c>
      <c r="RPO393" s="21">
        <f t="shared" si="197"/>
        <v>0</v>
      </c>
      <c r="RPP393" s="21">
        <f t="shared" si="197"/>
        <v>0</v>
      </c>
      <c r="RPQ393" s="21">
        <f t="shared" si="197"/>
        <v>0</v>
      </c>
      <c r="RPR393" s="21">
        <f t="shared" si="197"/>
        <v>0</v>
      </c>
      <c r="RPS393" s="21">
        <f t="shared" si="197"/>
        <v>0</v>
      </c>
      <c r="RPT393" s="21">
        <f t="shared" si="197"/>
        <v>0</v>
      </c>
      <c r="RPU393" s="21">
        <f t="shared" si="197"/>
        <v>0</v>
      </c>
      <c r="RPV393" s="21">
        <f t="shared" si="197"/>
        <v>0</v>
      </c>
      <c r="RPW393" s="21">
        <f t="shared" si="197"/>
        <v>0</v>
      </c>
      <c r="RPX393" s="21">
        <f t="shared" si="197"/>
        <v>0</v>
      </c>
      <c r="RPY393" s="21">
        <f t="shared" si="197"/>
        <v>0</v>
      </c>
      <c r="RPZ393" s="21">
        <f t="shared" si="197"/>
        <v>0</v>
      </c>
      <c r="RQA393" s="21">
        <f t="shared" si="197"/>
        <v>0</v>
      </c>
      <c r="RQB393" s="21">
        <f t="shared" si="197"/>
        <v>0</v>
      </c>
      <c r="RQC393" s="21">
        <f t="shared" ref="RQC393:RSN393" si="198">SUM(RQC388:RQC392)</f>
        <v>0</v>
      </c>
      <c r="RQD393" s="21">
        <f t="shared" si="198"/>
        <v>0</v>
      </c>
      <c r="RQE393" s="21">
        <f t="shared" si="198"/>
        <v>0</v>
      </c>
      <c r="RQF393" s="21">
        <f t="shared" si="198"/>
        <v>0</v>
      </c>
      <c r="RQG393" s="21">
        <f t="shared" si="198"/>
        <v>0</v>
      </c>
      <c r="RQH393" s="21">
        <f t="shared" si="198"/>
        <v>0</v>
      </c>
      <c r="RQI393" s="21">
        <f t="shared" si="198"/>
        <v>0</v>
      </c>
      <c r="RQJ393" s="21">
        <f t="shared" si="198"/>
        <v>0</v>
      </c>
      <c r="RQK393" s="21">
        <f t="shared" si="198"/>
        <v>0</v>
      </c>
      <c r="RQL393" s="21">
        <f t="shared" si="198"/>
        <v>0</v>
      </c>
      <c r="RQM393" s="21">
        <f t="shared" si="198"/>
        <v>0</v>
      </c>
      <c r="RQN393" s="21">
        <f t="shared" si="198"/>
        <v>0</v>
      </c>
      <c r="RQO393" s="21">
        <f t="shared" si="198"/>
        <v>0</v>
      </c>
      <c r="RQP393" s="21">
        <f t="shared" si="198"/>
        <v>0</v>
      </c>
      <c r="RQQ393" s="21">
        <f t="shared" si="198"/>
        <v>0</v>
      </c>
      <c r="RQR393" s="21">
        <f t="shared" si="198"/>
        <v>0</v>
      </c>
      <c r="RQS393" s="21">
        <f t="shared" si="198"/>
        <v>0</v>
      </c>
      <c r="RQT393" s="21">
        <f t="shared" si="198"/>
        <v>0</v>
      </c>
      <c r="RQU393" s="21">
        <f t="shared" si="198"/>
        <v>0</v>
      </c>
      <c r="RQV393" s="21">
        <f t="shared" si="198"/>
        <v>0</v>
      </c>
      <c r="RQW393" s="21">
        <f t="shared" si="198"/>
        <v>0</v>
      </c>
      <c r="RQX393" s="21">
        <f t="shared" si="198"/>
        <v>0</v>
      </c>
      <c r="RQY393" s="21">
        <f t="shared" si="198"/>
        <v>0</v>
      </c>
      <c r="RQZ393" s="21">
        <f t="shared" si="198"/>
        <v>0</v>
      </c>
      <c r="RRA393" s="21">
        <f t="shared" si="198"/>
        <v>0</v>
      </c>
      <c r="RRB393" s="21">
        <f t="shared" si="198"/>
        <v>0</v>
      </c>
      <c r="RRC393" s="21">
        <f t="shared" si="198"/>
        <v>0</v>
      </c>
      <c r="RRD393" s="21">
        <f t="shared" si="198"/>
        <v>0</v>
      </c>
      <c r="RRE393" s="21">
        <f t="shared" si="198"/>
        <v>0</v>
      </c>
      <c r="RRF393" s="21">
        <f t="shared" si="198"/>
        <v>0</v>
      </c>
      <c r="RRG393" s="21">
        <f t="shared" si="198"/>
        <v>0</v>
      </c>
      <c r="RRH393" s="21">
        <f t="shared" si="198"/>
        <v>0</v>
      </c>
      <c r="RRI393" s="21">
        <f t="shared" si="198"/>
        <v>0</v>
      </c>
      <c r="RRJ393" s="21">
        <f t="shared" si="198"/>
        <v>0</v>
      </c>
      <c r="RRK393" s="21">
        <f t="shared" si="198"/>
        <v>0</v>
      </c>
      <c r="RRL393" s="21">
        <f t="shared" si="198"/>
        <v>0</v>
      </c>
      <c r="RRM393" s="21">
        <f t="shared" si="198"/>
        <v>0</v>
      </c>
      <c r="RRN393" s="21">
        <f t="shared" si="198"/>
        <v>0</v>
      </c>
      <c r="RRO393" s="21">
        <f t="shared" si="198"/>
        <v>0</v>
      </c>
      <c r="RRP393" s="21">
        <f t="shared" si="198"/>
        <v>0</v>
      </c>
      <c r="RRQ393" s="21">
        <f t="shared" si="198"/>
        <v>0</v>
      </c>
      <c r="RRR393" s="21">
        <f t="shared" si="198"/>
        <v>0</v>
      </c>
      <c r="RRS393" s="21">
        <f t="shared" si="198"/>
        <v>0</v>
      </c>
      <c r="RRT393" s="21">
        <f t="shared" si="198"/>
        <v>0</v>
      </c>
      <c r="RRU393" s="21">
        <f t="shared" si="198"/>
        <v>0</v>
      </c>
      <c r="RRV393" s="21">
        <f t="shared" si="198"/>
        <v>0</v>
      </c>
      <c r="RRW393" s="21">
        <f t="shared" si="198"/>
        <v>0</v>
      </c>
      <c r="RRX393" s="21">
        <f t="shared" si="198"/>
        <v>0</v>
      </c>
      <c r="RRY393" s="21">
        <f t="shared" si="198"/>
        <v>0</v>
      </c>
      <c r="RRZ393" s="21">
        <f t="shared" si="198"/>
        <v>0</v>
      </c>
      <c r="RSA393" s="21">
        <f t="shared" si="198"/>
        <v>0</v>
      </c>
      <c r="RSB393" s="21">
        <f t="shared" si="198"/>
        <v>0</v>
      </c>
      <c r="RSC393" s="21">
        <f t="shared" si="198"/>
        <v>0</v>
      </c>
      <c r="RSD393" s="21">
        <f t="shared" si="198"/>
        <v>0</v>
      </c>
      <c r="RSE393" s="21">
        <f t="shared" si="198"/>
        <v>0</v>
      </c>
      <c r="RSF393" s="21">
        <f t="shared" si="198"/>
        <v>0</v>
      </c>
      <c r="RSG393" s="21">
        <f t="shared" si="198"/>
        <v>0</v>
      </c>
      <c r="RSH393" s="21">
        <f t="shared" si="198"/>
        <v>0</v>
      </c>
      <c r="RSI393" s="21">
        <f t="shared" si="198"/>
        <v>0</v>
      </c>
      <c r="RSJ393" s="21">
        <f t="shared" si="198"/>
        <v>0</v>
      </c>
      <c r="RSK393" s="21">
        <f t="shared" si="198"/>
        <v>0</v>
      </c>
      <c r="RSL393" s="21">
        <f t="shared" si="198"/>
        <v>0</v>
      </c>
      <c r="RSM393" s="21">
        <f t="shared" si="198"/>
        <v>0</v>
      </c>
      <c r="RSN393" s="21">
        <f t="shared" si="198"/>
        <v>0</v>
      </c>
      <c r="RSO393" s="21">
        <f t="shared" ref="RSO393:RUZ393" si="199">SUM(RSO388:RSO392)</f>
        <v>0</v>
      </c>
      <c r="RSP393" s="21">
        <f t="shared" si="199"/>
        <v>0</v>
      </c>
      <c r="RSQ393" s="21">
        <f t="shared" si="199"/>
        <v>0</v>
      </c>
      <c r="RSR393" s="21">
        <f t="shared" si="199"/>
        <v>0</v>
      </c>
      <c r="RSS393" s="21">
        <f t="shared" si="199"/>
        <v>0</v>
      </c>
      <c r="RST393" s="21">
        <f t="shared" si="199"/>
        <v>0</v>
      </c>
      <c r="RSU393" s="21">
        <f t="shared" si="199"/>
        <v>0</v>
      </c>
      <c r="RSV393" s="21">
        <f t="shared" si="199"/>
        <v>0</v>
      </c>
      <c r="RSW393" s="21">
        <f t="shared" si="199"/>
        <v>0</v>
      </c>
      <c r="RSX393" s="21">
        <f t="shared" si="199"/>
        <v>0</v>
      </c>
      <c r="RSY393" s="21">
        <f t="shared" si="199"/>
        <v>0</v>
      </c>
      <c r="RSZ393" s="21">
        <f t="shared" si="199"/>
        <v>0</v>
      </c>
      <c r="RTA393" s="21">
        <f t="shared" si="199"/>
        <v>0</v>
      </c>
      <c r="RTB393" s="21">
        <f t="shared" si="199"/>
        <v>0</v>
      </c>
      <c r="RTC393" s="21">
        <f t="shared" si="199"/>
        <v>0</v>
      </c>
      <c r="RTD393" s="21">
        <f t="shared" si="199"/>
        <v>0</v>
      </c>
      <c r="RTE393" s="21">
        <f t="shared" si="199"/>
        <v>0</v>
      </c>
      <c r="RTF393" s="21">
        <f t="shared" si="199"/>
        <v>0</v>
      </c>
      <c r="RTG393" s="21">
        <f t="shared" si="199"/>
        <v>0</v>
      </c>
      <c r="RTH393" s="21">
        <f t="shared" si="199"/>
        <v>0</v>
      </c>
      <c r="RTI393" s="21">
        <f t="shared" si="199"/>
        <v>0</v>
      </c>
      <c r="RTJ393" s="21">
        <f t="shared" si="199"/>
        <v>0</v>
      </c>
      <c r="RTK393" s="21">
        <f t="shared" si="199"/>
        <v>0</v>
      </c>
      <c r="RTL393" s="21">
        <f t="shared" si="199"/>
        <v>0</v>
      </c>
      <c r="RTM393" s="21">
        <f t="shared" si="199"/>
        <v>0</v>
      </c>
      <c r="RTN393" s="21">
        <f t="shared" si="199"/>
        <v>0</v>
      </c>
      <c r="RTO393" s="21">
        <f t="shared" si="199"/>
        <v>0</v>
      </c>
      <c r="RTP393" s="21">
        <f t="shared" si="199"/>
        <v>0</v>
      </c>
      <c r="RTQ393" s="21">
        <f t="shared" si="199"/>
        <v>0</v>
      </c>
      <c r="RTR393" s="21">
        <f t="shared" si="199"/>
        <v>0</v>
      </c>
      <c r="RTS393" s="21">
        <f t="shared" si="199"/>
        <v>0</v>
      </c>
      <c r="RTT393" s="21">
        <f t="shared" si="199"/>
        <v>0</v>
      </c>
      <c r="RTU393" s="21">
        <f t="shared" si="199"/>
        <v>0</v>
      </c>
      <c r="RTV393" s="21">
        <f t="shared" si="199"/>
        <v>0</v>
      </c>
      <c r="RTW393" s="21">
        <f t="shared" si="199"/>
        <v>0</v>
      </c>
      <c r="RTX393" s="21">
        <f t="shared" si="199"/>
        <v>0</v>
      </c>
      <c r="RTY393" s="21">
        <f t="shared" si="199"/>
        <v>0</v>
      </c>
      <c r="RTZ393" s="21">
        <f t="shared" si="199"/>
        <v>0</v>
      </c>
      <c r="RUA393" s="21">
        <f t="shared" si="199"/>
        <v>0</v>
      </c>
      <c r="RUB393" s="21">
        <f t="shared" si="199"/>
        <v>0</v>
      </c>
      <c r="RUC393" s="21">
        <f t="shared" si="199"/>
        <v>0</v>
      </c>
      <c r="RUD393" s="21">
        <f t="shared" si="199"/>
        <v>0</v>
      </c>
      <c r="RUE393" s="21">
        <f t="shared" si="199"/>
        <v>0</v>
      </c>
      <c r="RUF393" s="21">
        <f t="shared" si="199"/>
        <v>0</v>
      </c>
      <c r="RUG393" s="21">
        <f t="shared" si="199"/>
        <v>0</v>
      </c>
      <c r="RUH393" s="21">
        <f t="shared" si="199"/>
        <v>0</v>
      </c>
      <c r="RUI393" s="21">
        <f t="shared" si="199"/>
        <v>0</v>
      </c>
      <c r="RUJ393" s="21">
        <f t="shared" si="199"/>
        <v>0</v>
      </c>
      <c r="RUK393" s="21">
        <f t="shared" si="199"/>
        <v>0</v>
      </c>
      <c r="RUL393" s="21">
        <f t="shared" si="199"/>
        <v>0</v>
      </c>
      <c r="RUM393" s="21">
        <f t="shared" si="199"/>
        <v>0</v>
      </c>
      <c r="RUN393" s="21">
        <f t="shared" si="199"/>
        <v>0</v>
      </c>
      <c r="RUO393" s="21">
        <f t="shared" si="199"/>
        <v>0</v>
      </c>
      <c r="RUP393" s="21">
        <f t="shared" si="199"/>
        <v>0</v>
      </c>
      <c r="RUQ393" s="21">
        <f t="shared" si="199"/>
        <v>0</v>
      </c>
      <c r="RUR393" s="21">
        <f t="shared" si="199"/>
        <v>0</v>
      </c>
      <c r="RUS393" s="21">
        <f t="shared" si="199"/>
        <v>0</v>
      </c>
      <c r="RUT393" s="21">
        <f t="shared" si="199"/>
        <v>0</v>
      </c>
      <c r="RUU393" s="21">
        <f t="shared" si="199"/>
        <v>0</v>
      </c>
      <c r="RUV393" s="21">
        <f t="shared" si="199"/>
        <v>0</v>
      </c>
      <c r="RUW393" s="21">
        <f t="shared" si="199"/>
        <v>0</v>
      </c>
      <c r="RUX393" s="21">
        <f t="shared" si="199"/>
        <v>0</v>
      </c>
      <c r="RUY393" s="21">
        <f t="shared" si="199"/>
        <v>0</v>
      </c>
      <c r="RUZ393" s="21">
        <f t="shared" si="199"/>
        <v>0</v>
      </c>
      <c r="RVA393" s="21">
        <f t="shared" ref="RVA393:RXL393" si="200">SUM(RVA388:RVA392)</f>
        <v>0</v>
      </c>
      <c r="RVB393" s="21">
        <f t="shared" si="200"/>
        <v>0</v>
      </c>
      <c r="RVC393" s="21">
        <f t="shared" si="200"/>
        <v>0</v>
      </c>
      <c r="RVD393" s="21">
        <f t="shared" si="200"/>
        <v>0</v>
      </c>
      <c r="RVE393" s="21">
        <f t="shared" si="200"/>
        <v>0</v>
      </c>
      <c r="RVF393" s="21">
        <f t="shared" si="200"/>
        <v>0</v>
      </c>
      <c r="RVG393" s="21">
        <f t="shared" si="200"/>
        <v>0</v>
      </c>
      <c r="RVH393" s="21">
        <f t="shared" si="200"/>
        <v>0</v>
      </c>
      <c r="RVI393" s="21">
        <f t="shared" si="200"/>
        <v>0</v>
      </c>
      <c r="RVJ393" s="21">
        <f t="shared" si="200"/>
        <v>0</v>
      </c>
      <c r="RVK393" s="21">
        <f t="shared" si="200"/>
        <v>0</v>
      </c>
      <c r="RVL393" s="21">
        <f t="shared" si="200"/>
        <v>0</v>
      </c>
      <c r="RVM393" s="21">
        <f t="shared" si="200"/>
        <v>0</v>
      </c>
      <c r="RVN393" s="21">
        <f t="shared" si="200"/>
        <v>0</v>
      </c>
      <c r="RVO393" s="21">
        <f t="shared" si="200"/>
        <v>0</v>
      </c>
      <c r="RVP393" s="21">
        <f t="shared" si="200"/>
        <v>0</v>
      </c>
      <c r="RVQ393" s="21">
        <f t="shared" si="200"/>
        <v>0</v>
      </c>
      <c r="RVR393" s="21">
        <f t="shared" si="200"/>
        <v>0</v>
      </c>
      <c r="RVS393" s="21">
        <f t="shared" si="200"/>
        <v>0</v>
      </c>
      <c r="RVT393" s="21">
        <f t="shared" si="200"/>
        <v>0</v>
      </c>
      <c r="RVU393" s="21">
        <f t="shared" si="200"/>
        <v>0</v>
      </c>
      <c r="RVV393" s="21">
        <f t="shared" si="200"/>
        <v>0</v>
      </c>
      <c r="RVW393" s="21">
        <f t="shared" si="200"/>
        <v>0</v>
      </c>
      <c r="RVX393" s="21">
        <f t="shared" si="200"/>
        <v>0</v>
      </c>
      <c r="RVY393" s="21">
        <f t="shared" si="200"/>
        <v>0</v>
      </c>
      <c r="RVZ393" s="21">
        <f t="shared" si="200"/>
        <v>0</v>
      </c>
      <c r="RWA393" s="21">
        <f t="shared" si="200"/>
        <v>0</v>
      </c>
      <c r="RWB393" s="21">
        <f t="shared" si="200"/>
        <v>0</v>
      </c>
      <c r="RWC393" s="21">
        <f t="shared" si="200"/>
        <v>0</v>
      </c>
      <c r="RWD393" s="21">
        <f t="shared" si="200"/>
        <v>0</v>
      </c>
      <c r="RWE393" s="21">
        <f t="shared" si="200"/>
        <v>0</v>
      </c>
      <c r="RWF393" s="21">
        <f t="shared" si="200"/>
        <v>0</v>
      </c>
      <c r="RWG393" s="21">
        <f t="shared" si="200"/>
        <v>0</v>
      </c>
      <c r="RWH393" s="21">
        <f t="shared" si="200"/>
        <v>0</v>
      </c>
      <c r="RWI393" s="21">
        <f t="shared" si="200"/>
        <v>0</v>
      </c>
      <c r="RWJ393" s="21">
        <f t="shared" si="200"/>
        <v>0</v>
      </c>
      <c r="RWK393" s="21">
        <f t="shared" si="200"/>
        <v>0</v>
      </c>
      <c r="RWL393" s="21">
        <f t="shared" si="200"/>
        <v>0</v>
      </c>
      <c r="RWM393" s="21">
        <f t="shared" si="200"/>
        <v>0</v>
      </c>
      <c r="RWN393" s="21">
        <f t="shared" si="200"/>
        <v>0</v>
      </c>
      <c r="RWO393" s="21">
        <f t="shared" si="200"/>
        <v>0</v>
      </c>
      <c r="RWP393" s="21">
        <f t="shared" si="200"/>
        <v>0</v>
      </c>
      <c r="RWQ393" s="21">
        <f t="shared" si="200"/>
        <v>0</v>
      </c>
      <c r="RWR393" s="21">
        <f t="shared" si="200"/>
        <v>0</v>
      </c>
      <c r="RWS393" s="21">
        <f t="shared" si="200"/>
        <v>0</v>
      </c>
      <c r="RWT393" s="21">
        <f t="shared" si="200"/>
        <v>0</v>
      </c>
      <c r="RWU393" s="21">
        <f t="shared" si="200"/>
        <v>0</v>
      </c>
      <c r="RWV393" s="21">
        <f t="shared" si="200"/>
        <v>0</v>
      </c>
      <c r="RWW393" s="21">
        <f t="shared" si="200"/>
        <v>0</v>
      </c>
      <c r="RWX393" s="21">
        <f t="shared" si="200"/>
        <v>0</v>
      </c>
      <c r="RWY393" s="21">
        <f t="shared" si="200"/>
        <v>0</v>
      </c>
      <c r="RWZ393" s="21">
        <f t="shared" si="200"/>
        <v>0</v>
      </c>
      <c r="RXA393" s="21">
        <f t="shared" si="200"/>
        <v>0</v>
      </c>
      <c r="RXB393" s="21">
        <f t="shared" si="200"/>
        <v>0</v>
      </c>
      <c r="RXC393" s="21">
        <f t="shared" si="200"/>
        <v>0</v>
      </c>
      <c r="RXD393" s="21">
        <f t="shared" si="200"/>
        <v>0</v>
      </c>
      <c r="RXE393" s="21">
        <f t="shared" si="200"/>
        <v>0</v>
      </c>
      <c r="RXF393" s="21">
        <f t="shared" si="200"/>
        <v>0</v>
      </c>
      <c r="RXG393" s="21">
        <f t="shared" si="200"/>
        <v>0</v>
      </c>
      <c r="RXH393" s="21">
        <f t="shared" si="200"/>
        <v>0</v>
      </c>
      <c r="RXI393" s="21">
        <f t="shared" si="200"/>
        <v>0</v>
      </c>
      <c r="RXJ393" s="21">
        <f t="shared" si="200"/>
        <v>0</v>
      </c>
      <c r="RXK393" s="21">
        <f t="shared" si="200"/>
        <v>0</v>
      </c>
      <c r="RXL393" s="21">
        <f t="shared" si="200"/>
        <v>0</v>
      </c>
      <c r="RXM393" s="21">
        <f t="shared" ref="RXM393:RZX393" si="201">SUM(RXM388:RXM392)</f>
        <v>0</v>
      </c>
      <c r="RXN393" s="21">
        <f t="shared" si="201"/>
        <v>0</v>
      </c>
      <c r="RXO393" s="21">
        <f t="shared" si="201"/>
        <v>0</v>
      </c>
      <c r="RXP393" s="21">
        <f t="shared" si="201"/>
        <v>0</v>
      </c>
      <c r="RXQ393" s="21">
        <f t="shared" si="201"/>
        <v>0</v>
      </c>
      <c r="RXR393" s="21">
        <f t="shared" si="201"/>
        <v>0</v>
      </c>
      <c r="RXS393" s="21">
        <f t="shared" si="201"/>
        <v>0</v>
      </c>
      <c r="RXT393" s="21">
        <f t="shared" si="201"/>
        <v>0</v>
      </c>
      <c r="RXU393" s="21">
        <f t="shared" si="201"/>
        <v>0</v>
      </c>
      <c r="RXV393" s="21">
        <f t="shared" si="201"/>
        <v>0</v>
      </c>
      <c r="RXW393" s="21">
        <f t="shared" si="201"/>
        <v>0</v>
      </c>
      <c r="RXX393" s="21">
        <f t="shared" si="201"/>
        <v>0</v>
      </c>
      <c r="RXY393" s="21">
        <f t="shared" si="201"/>
        <v>0</v>
      </c>
      <c r="RXZ393" s="21">
        <f t="shared" si="201"/>
        <v>0</v>
      </c>
      <c r="RYA393" s="21">
        <f t="shared" si="201"/>
        <v>0</v>
      </c>
      <c r="RYB393" s="21">
        <f t="shared" si="201"/>
        <v>0</v>
      </c>
      <c r="RYC393" s="21">
        <f t="shared" si="201"/>
        <v>0</v>
      </c>
      <c r="RYD393" s="21">
        <f t="shared" si="201"/>
        <v>0</v>
      </c>
      <c r="RYE393" s="21">
        <f t="shared" si="201"/>
        <v>0</v>
      </c>
      <c r="RYF393" s="21">
        <f t="shared" si="201"/>
        <v>0</v>
      </c>
      <c r="RYG393" s="21">
        <f t="shared" si="201"/>
        <v>0</v>
      </c>
      <c r="RYH393" s="21">
        <f t="shared" si="201"/>
        <v>0</v>
      </c>
      <c r="RYI393" s="21">
        <f t="shared" si="201"/>
        <v>0</v>
      </c>
      <c r="RYJ393" s="21">
        <f t="shared" si="201"/>
        <v>0</v>
      </c>
      <c r="RYK393" s="21">
        <f t="shared" si="201"/>
        <v>0</v>
      </c>
      <c r="RYL393" s="21">
        <f t="shared" si="201"/>
        <v>0</v>
      </c>
      <c r="RYM393" s="21">
        <f t="shared" si="201"/>
        <v>0</v>
      </c>
      <c r="RYN393" s="21">
        <f t="shared" si="201"/>
        <v>0</v>
      </c>
      <c r="RYO393" s="21">
        <f t="shared" si="201"/>
        <v>0</v>
      </c>
      <c r="RYP393" s="21">
        <f t="shared" si="201"/>
        <v>0</v>
      </c>
      <c r="RYQ393" s="21">
        <f t="shared" si="201"/>
        <v>0</v>
      </c>
      <c r="RYR393" s="21">
        <f t="shared" si="201"/>
        <v>0</v>
      </c>
      <c r="RYS393" s="21">
        <f t="shared" si="201"/>
        <v>0</v>
      </c>
      <c r="RYT393" s="21">
        <f t="shared" si="201"/>
        <v>0</v>
      </c>
      <c r="RYU393" s="21">
        <f t="shared" si="201"/>
        <v>0</v>
      </c>
      <c r="RYV393" s="21">
        <f t="shared" si="201"/>
        <v>0</v>
      </c>
      <c r="RYW393" s="21">
        <f t="shared" si="201"/>
        <v>0</v>
      </c>
      <c r="RYX393" s="21">
        <f t="shared" si="201"/>
        <v>0</v>
      </c>
      <c r="RYY393" s="21">
        <f t="shared" si="201"/>
        <v>0</v>
      </c>
      <c r="RYZ393" s="21">
        <f t="shared" si="201"/>
        <v>0</v>
      </c>
      <c r="RZA393" s="21">
        <f t="shared" si="201"/>
        <v>0</v>
      </c>
      <c r="RZB393" s="21">
        <f t="shared" si="201"/>
        <v>0</v>
      </c>
      <c r="RZC393" s="21">
        <f t="shared" si="201"/>
        <v>0</v>
      </c>
      <c r="RZD393" s="21">
        <f t="shared" si="201"/>
        <v>0</v>
      </c>
      <c r="RZE393" s="21">
        <f t="shared" si="201"/>
        <v>0</v>
      </c>
      <c r="RZF393" s="21">
        <f t="shared" si="201"/>
        <v>0</v>
      </c>
      <c r="RZG393" s="21">
        <f t="shared" si="201"/>
        <v>0</v>
      </c>
      <c r="RZH393" s="21">
        <f t="shared" si="201"/>
        <v>0</v>
      </c>
      <c r="RZI393" s="21">
        <f t="shared" si="201"/>
        <v>0</v>
      </c>
      <c r="RZJ393" s="21">
        <f t="shared" si="201"/>
        <v>0</v>
      </c>
      <c r="RZK393" s="21">
        <f t="shared" si="201"/>
        <v>0</v>
      </c>
      <c r="RZL393" s="21">
        <f t="shared" si="201"/>
        <v>0</v>
      </c>
      <c r="RZM393" s="21">
        <f t="shared" si="201"/>
        <v>0</v>
      </c>
      <c r="RZN393" s="21">
        <f t="shared" si="201"/>
        <v>0</v>
      </c>
      <c r="RZO393" s="21">
        <f t="shared" si="201"/>
        <v>0</v>
      </c>
      <c r="RZP393" s="21">
        <f t="shared" si="201"/>
        <v>0</v>
      </c>
      <c r="RZQ393" s="21">
        <f t="shared" si="201"/>
        <v>0</v>
      </c>
      <c r="RZR393" s="21">
        <f t="shared" si="201"/>
        <v>0</v>
      </c>
      <c r="RZS393" s="21">
        <f t="shared" si="201"/>
        <v>0</v>
      </c>
      <c r="RZT393" s="21">
        <f t="shared" si="201"/>
        <v>0</v>
      </c>
      <c r="RZU393" s="21">
        <f t="shared" si="201"/>
        <v>0</v>
      </c>
      <c r="RZV393" s="21">
        <f t="shared" si="201"/>
        <v>0</v>
      </c>
      <c r="RZW393" s="21">
        <f t="shared" si="201"/>
        <v>0</v>
      </c>
      <c r="RZX393" s="21">
        <f t="shared" si="201"/>
        <v>0</v>
      </c>
      <c r="RZY393" s="21">
        <f t="shared" ref="RZY393:SCJ393" si="202">SUM(RZY388:RZY392)</f>
        <v>0</v>
      </c>
      <c r="RZZ393" s="21">
        <f t="shared" si="202"/>
        <v>0</v>
      </c>
      <c r="SAA393" s="21">
        <f t="shared" si="202"/>
        <v>0</v>
      </c>
      <c r="SAB393" s="21">
        <f t="shared" si="202"/>
        <v>0</v>
      </c>
      <c r="SAC393" s="21">
        <f t="shared" si="202"/>
        <v>0</v>
      </c>
      <c r="SAD393" s="21">
        <f t="shared" si="202"/>
        <v>0</v>
      </c>
      <c r="SAE393" s="21">
        <f t="shared" si="202"/>
        <v>0</v>
      </c>
      <c r="SAF393" s="21">
        <f t="shared" si="202"/>
        <v>0</v>
      </c>
      <c r="SAG393" s="21">
        <f t="shared" si="202"/>
        <v>0</v>
      </c>
      <c r="SAH393" s="21">
        <f t="shared" si="202"/>
        <v>0</v>
      </c>
      <c r="SAI393" s="21">
        <f t="shared" si="202"/>
        <v>0</v>
      </c>
      <c r="SAJ393" s="21">
        <f t="shared" si="202"/>
        <v>0</v>
      </c>
      <c r="SAK393" s="21">
        <f t="shared" si="202"/>
        <v>0</v>
      </c>
      <c r="SAL393" s="21">
        <f t="shared" si="202"/>
        <v>0</v>
      </c>
      <c r="SAM393" s="21">
        <f t="shared" si="202"/>
        <v>0</v>
      </c>
      <c r="SAN393" s="21">
        <f t="shared" si="202"/>
        <v>0</v>
      </c>
      <c r="SAO393" s="21">
        <f t="shared" si="202"/>
        <v>0</v>
      </c>
      <c r="SAP393" s="21">
        <f t="shared" si="202"/>
        <v>0</v>
      </c>
      <c r="SAQ393" s="21">
        <f t="shared" si="202"/>
        <v>0</v>
      </c>
      <c r="SAR393" s="21">
        <f t="shared" si="202"/>
        <v>0</v>
      </c>
      <c r="SAS393" s="21">
        <f t="shared" si="202"/>
        <v>0</v>
      </c>
      <c r="SAT393" s="21">
        <f t="shared" si="202"/>
        <v>0</v>
      </c>
      <c r="SAU393" s="21">
        <f t="shared" si="202"/>
        <v>0</v>
      </c>
      <c r="SAV393" s="21">
        <f t="shared" si="202"/>
        <v>0</v>
      </c>
      <c r="SAW393" s="21">
        <f t="shared" si="202"/>
        <v>0</v>
      </c>
      <c r="SAX393" s="21">
        <f t="shared" si="202"/>
        <v>0</v>
      </c>
      <c r="SAY393" s="21">
        <f t="shared" si="202"/>
        <v>0</v>
      </c>
      <c r="SAZ393" s="21">
        <f t="shared" si="202"/>
        <v>0</v>
      </c>
      <c r="SBA393" s="21">
        <f t="shared" si="202"/>
        <v>0</v>
      </c>
      <c r="SBB393" s="21">
        <f t="shared" si="202"/>
        <v>0</v>
      </c>
      <c r="SBC393" s="21">
        <f t="shared" si="202"/>
        <v>0</v>
      </c>
      <c r="SBD393" s="21">
        <f t="shared" si="202"/>
        <v>0</v>
      </c>
      <c r="SBE393" s="21">
        <f t="shared" si="202"/>
        <v>0</v>
      </c>
      <c r="SBF393" s="21">
        <f t="shared" si="202"/>
        <v>0</v>
      </c>
      <c r="SBG393" s="21">
        <f t="shared" si="202"/>
        <v>0</v>
      </c>
      <c r="SBH393" s="21">
        <f t="shared" si="202"/>
        <v>0</v>
      </c>
      <c r="SBI393" s="21">
        <f t="shared" si="202"/>
        <v>0</v>
      </c>
      <c r="SBJ393" s="21">
        <f t="shared" si="202"/>
        <v>0</v>
      </c>
      <c r="SBK393" s="21">
        <f t="shared" si="202"/>
        <v>0</v>
      </c>
      <c r="SBL393" s="21">
        <f t="shared" si="202"/>
        <v>0</v>
      </c>
      <c r="SBM393" s="21">
        <f t="shared" si="202"/>
        <v>0</v>
      </c>
      <c r="SBN393" s="21">
        <f t="shared" si="202"/>
        <v>0</v>
      </c>
      <c r="SBO393" s="21">
        <f t="shared" si="202"/>
        <v>0</v>
      </c>
      <c r="SBP393" s="21">
        <f t="shared" si="202"/>
        <v>0</v>
      </c>
      <c r="SBQ393" s="21">
        <f t="shared" si="202"/>
        <v>0</v>
      </c>
      <c r="SBR393" s="21">
        <f t="shared" si="202"/>
        <v>0</v>
      </c>
      <c r="SBS393" s="21">
        <f t="shared" si="202"/>
        <v>0</v>
      </c>
      <c r="SBT393" s="21">
        <f t="shared" si="202"/>
        <v>0</v>
      </c>
      <c r="SBU393" s="21">
        <f t="shared" si="202"/>
        <v>0</v>
      </c>
      <c r="SBV393" s="21">
        <f t="shared" si="202"/>
        <v>0</v>
      </c>
      <c r="SBW393" s="21">
        <f t="shared" si="202"/>
        <v>0</v>
      </c>
      <c r="SBX393" s="21">
        <f t="shared" si="202"/>
        <v>0</v>
      </c>
      <c r="SBY393" s="21">
        <f t="shared" si="202"/>
        <v>0</v>
      </c>
      <c r="SBZ393" s="21">
        <f t="shared" si="202"/>
        <v>0</v>
      </c>
      <c r="SCA393" s="21">
        <f t="shared" si="202"/>
        <v>0</v>
      </c>
      <c r="SCB393" s="21">
        <f t="shared" si="202"/>
        <v>0</v>
      </c>
      <c r="SCC393" s="21">
        <f t="shared" si="202"/>
        <v>0</v>
      </c>
      <c r="SCD393" s="21">
        <f t="shared" si="202"/>
        <v>0</v>
      </c>
      <c r="SCE393" s="21">
        <f t="shared" si="202"/>
        <v>0</v>
      </c>
      <c r="SCF393" s="21">
        <f t="shared" si="202"/>
        <v>0</v>
      </c>
      <c r="SCG393" s="21">
        <f t="shared" si="202"/>
        <v>0</v>
      </c>
      <c r="SCH393" s="21">
        <f t="shared" si="202"/>
        <v>0</v>
      </c>
      <c r="SCI393" s="21">
        <f t="shared" si="202"/>
        <v>0</v>
      </c>
      <c r="SCJ393" s="21">
        <f t="shared" si="202"/>
        <v>0</v>
      </c>
      <c r="SCK393" s="21">
        <f t="shared" ref="SCK393:SEV393" si="203">SUM(SCK388:SCK392)</f>
        <v>0</v>
      </c>
      <c r="SCL393" s="21">
        <f t="shared" si="203"/>
        <v>0</v>
      </c>
      <c r="SCM393" s="21">
        <f t="shared" si="203"/>
        <v>0</v>
      </c>
      <c r="SCN393" s="21">
        <f t="shared" si="203"/>
        <v>0</v>
      </c>
      <c r="SCO393" s="21">
        <f t="shared" si="203"/>
        <v>0</v>
      </c>
      <c r="SCP393" s="21">
        <f t="shared" si="203"/>
        <v>0</v>
      </c>
      <c r="SCQ393" s="21">
        <f t="shared" si="203"/>
        <v>0</v>
      </c>
      <c r="SCR393" s="21">
        <f t="shared" si="203"/>
        <v>0</v>
      </c>
      <c r="SCS393" s="21">
        <f t="shared" si="203"/>
        <v>0</v>
      </c>
      <c r="SCT393" s="21">
        <f t="shared" si="203"/>
        <v>0</v>
      </c>
      <c r="SCU393" s="21">
        <f t="shared" si="203"/>
        <v>0</v>
      </c>
      <c r="SCV393" s="21">
        <f t="shared" si="203"/>
        <v>0</v>
      </c>
      <c r="SCW393" s="21">
        <f t="shared" si="203"/>
        <v>0</v>
      </c>
      <c r="SCX393" s="21">
        <f t="shared" si="203"/>
        <v>0</v>
      </c>
      <c r="SCY393" s="21">
        <f t="shared" si="203"/>
        <v>0</v>
      </c>
      <c r="SCZ393" s="21">
        <f t="shared" si="203"/>
        <v>0</v>
      </c>
      <c r="SDA393" s="21">
        <f t="shared" si="203"/>
        <v>0</v>
      </c>
      <c r="SDB393" s="21">
        <f t="shared" si="203"/>
        <v>0</v>
      </c>
      <c r="SDC393" s="21">
        <f t="shared" si="203"/>
        <v>0</v>
      </c>
      <c r="SDD393" s="21">
        <f t="shared" si="203"/>
        <v>0</v>
      </c>
      <c r="SDE393" s="21">
        <f t="shared" si="203"/>
        <v>0</v>
      </c>
      <c r="SDF393" s="21">
        <f t="shared" si="203"/>
        <v>0</v>
      </c>
      <c r="SDG393" s="21">
        <f t="shared" si="203"/>
        <v>0</v>
      </c>
      <c r="SDH393" s="21">
        <f t="shared" si="203"/>
        <v>0</v>
      </c>
      <c r="SDI393" s="21">
        <f t="shared" si="203"/>
        <v>0</v>
      </c>
      <c r="SDJ393" s="21">
        <f t="shared" si="203"/>
        <v>0</v>
      </c>
      <c r="SDK393" s="21">
        <f t="shared" si="203"/>
        <v>0</v>
      </c>
      <c r="SDL393" s="21">
        <f t="shared" si="203"/>
        <v>0</v>
      </c>
      <c r="SDM393" s="21">
        <f t="shared" si="203"/>
        <v>0</v>
      </c>
      <c r="SDN393" s="21">
        <f t="shared" si="203"/>
        <v>0</v>
      </c>
      <c r="SDO393" s="21">
        <f t="shared" si="203"/>
        <v>0</v>
      </c>
      <c r="SDP393" s="21">
        <f t="shared" si="203"/>
        <v>0</v>
      </c>
      <c r="SDQ393" s="21">
        <f t="shared" si="203"/>
        <v>0</v>
      </c>
      <c r="SDR393" s="21">
        <f t="shared" si="203"/>
        <v>0</v>
      </c>
      <c r="SDS393" s="21">
        <f t="shared" si="203"/>
        <v>0</v>
      </c>
      <c r="SDT393" s="21">
        <f t="shared" si="203"/>
        <v>0</v>
      </c>
      <c r="SDU393" s="21">
        <f t="shared" si="203"/>
        <v>0</v>
      </c>
      <c r="SDV393" s="21">
        <f t="shared" si="203"/>
        <v>0</v>
      </c>
      <c r="SDW393" s="21">
        <f t="shared" si="203"/>
        <v>0</v>
      </c>
      <c r="SDX393" s="21">
        <f t="shared" si="203"/>
        <v>0</v>
      </c>
      <c r="SDY393" s="21">
        <f t="shared" si="203"/>
        <v>0</v>
      </c>
      <c r="SDZ393" s="21">
        <f t="shared" si="203"/>
        <v>0</v>
      </c>
      <c r="SEA393" s="21">
        <f t="shared" si="203"/>
        <v>0</v>
      </c>
      <c r="SEB393" s="21">
        <f t="shared" si="203"/>
        <v>0</v>
      </c>
      <c r="SEC393" s="21">
        <f t="shared" si="203"/>
        <v>0</v>
      </c>
      <c r="SED393" s="21">
        <f t="shared" si="203"/>
        <v>0</v>
      </c>
      <c r="SEE393" s="21">
        <f t="shared" si="203"/>
        <v>0</v>
      </c>
      <c r="SEF393" s="21">
        <f t="shared" si="203"/>
        <v>0</v>
      </c>
      <c r="SEG393" s="21">
        <f t="shared" si="203"/>
        <v>0</v>
      </c>
      <c r="SEH393" s="21">
        <f t="shared" si="203"/>
        <v>0</v>
      </c>
      <c r="SEI393" s="21">
        <f t="shared" si="203"/>
        <v>0</v>
      </c>
      <c r="SEJ393" s="21">
        <f t="shared" si="203"/>
        <v>0</v>
      </c>
      <c r="SEK393" s="21">
        <f t="shared" si="203"/>
        <v>0</v>
      </c>
      <c r="SEL393" s="21">
        <f t="shared" si="203"/>
        <v>0</v>
      </c>
      <c r="SEM393" s="21">
        <f t="shared" si="203"/>
        <v>0</v>
      </c>
      <c r="SEN393" s="21">
        <f t="shared" si="203"/>
        <v>0</v>
      </c>
      <c r="SEO393" s="21">
        <f t="shared" si="203"/>
        <v>0</v>
      </c>
      <c r="SEP393" s="21">
        <f t="shared" si="203"/>
        <v>0</v>
      </c>
      <c r="SEQ393" s="21">
        <f t="shared" si="203"/>
        <v>0</v>
      </c>
      <c r="SER393" s="21">
        <f t="shared" si="203"/>
        <v>0</v>
      </c>
      <c r="SES393" s="21">
        <f t="shared" si="203"/>
        <v>0</v>
      </c>
      <c r="SET393" s="21">
        <f t="shared" si="203"/>
        <v>0</v>
      </c>
      <c r="SEU393" s="21">
        <f t="shared" si="203"/>
        <v>0</v>
      </c>
      <c r="SEV393" s="21">
        <f t="shared" si="203"/>
        <v>0</v>
      </c>
      <c r="SEW393" s="21">
        <f t="shared" ref="SEW393:SHH393" si="204">SUM(SEW388:SEW392)</f>
        <v>0</v>
      </c>
      <c r="SEX393" s="21">
        <f t="shared" si="204"/>
        <v>0</v>
      </c>
      <c r="SEY393" s="21">
        <f t="shared" si="204"/>
        <v>0</v>
      </c>
      <c r="SEZ393" s="21">
        <f t="shared" si="204"/>
        <v>0</v>
      </c>
      <c r="SFA393" s="21">
        <f t="shared" si="204"/>
        <v>0</v>
      </c>
      <c r="SFB393" s="21">
        <f t="shared" si="204"/>
        <v>0</v>
      </c>
      <c r="SFC393" s="21">
        <f t="shared" si="204"/>
        <v>0</v>
      </c>
      <c r="SFD393" s="21">
        <f t="shared" si="204"/>
        <v>0</v>
      </c>
      <c r="SFE393" s="21">
        <f t="shared" si="204"/>
        <v>0</v>
      </c>
      <c r="SFF393" s="21">
        <f t="shared" si="204"/>
        <v>0</v>
      </c>
      <c r="SFG393" s="21">
        <f t="shared" si="204"/>
        <v>0</v>
      </c>
      <c r="SFH393" s="21">
        <f t="shared" si="204"/>
        <v>0</v>
      </c>
      <c r="SFI393" s="21">
        <f t="shared" si="204"/>
        <v>0</v>
      </c>
      <c r="SFJ393" s="21">
        <f t="shared" si="204"/>
        <v>0</v>
      </c>
      <c r="SFK393" s="21">
        <f t="shared" si="204"/>
        <v>0</v>
      </c>
      <c r="SFL393" s="21">
        <f t="shared" si="204"/>
        <v>0</v>
      </c>
      <c r="SFM393" s="21">
        <f t="shared" si="204"/>
        <v>0</v>
      </c>
      <c r="SFN393" s="21">
        <f t="shared" si="204"/>
        <v>0</v>
      </c>
      <c r="SFO393" s="21">
        <f t="shared" si="204"/>
        <v>0</v>
      </c>
      <c r="SFP393" s="21">
        <f t="shared" si="204"/>
        <v>0</v>
      </c>
      <c r="SFQ393" s="21">
        <f t="shared" si="204"/>
        <v>0</v>
      </c>
      <c r="SFR393" s="21">
        <f t="shared" si="204"/>
        <v>0</v>
      </c>
      <c r="SFS393" s="21">
        <f t="shared" si="204"/>
        <v>0</v>
      </c>
      <c r="SFT393" s="21">
        <f t="shared" si="204"/>
        <v>0</v>
      </c>
      <c r="SFU393" s="21">
        <f t="shared" si="204"/>
        <v>0</v>
      </c>
      <c r="SFV393" s="21">
        <f t="shared" si="204"/>
        <v>0</v>
      </c>
      <c r="SFW393" s="21">
        <f t="shared" si="204"/>
        <v>0</v>
      </c>
      <c r="SFX393" s="21">
        <f t="shared" si="204"/>
        <v>0</v>
      </c>
      <c r="SFY393" s="21">
        <f t="shared" si="204"/>
        <v>0</v>
      </c>
      <c r="SFZ393" s="21">
        <f t="shared" si="204"/>
        <v>0</v>
      </c>
      <c r="SGA393" s="21">
        <f t="shared" si="204"/>
        <v>0</v>
      </c>
      <c r="SGB393" s="21">
        <f t="shared" si="204"/>
        <v>0</v>
      </c>
      <c r="SGC393" s="21">
        <f t="shared" si="204"/>
        <v>0</v>
      </c>
      <c r="SGD393" s="21">
        <f t="shared" si="204"/>
        <v>0</v>
      </c>
      <c r="SGE393" s="21">
        <f t="shared" si="204"/>
        <v>0</v>
      </c>
      <c r="SGF393" s="21">
        <f t="shared" si="204"/>
        <v>0</v>
      </c>
      <c r="SGG393" s="21">
        <f t="shared" si="204"/>
        <v>0</v>
      </c>
      <c r="SGH393" s="21">
        <f t="shared" si="204"/>
        <v>0</v>
      </c>
      <c r="SGI393" s="21">
        <f t="shared" si="204"/>
        <v>0</v>
      </c>
      <c r="SGJ393" s="21">
        <f t="shared" si="204"/>
        <v>0</v>
      </c>
      <c r="SGK393" s="21">
        <f t="shared" si="204"/>
        <v>0</v>
      </c>
      <c r="SGL393" s="21">
        <f t="shared" si="204"/>
        <v>0</v>
      </c>
      <c r="SGM393" s="21">
        <f t="shared" si="204"/>
        <v>0</v>
      </c>
      <c r="SGN393" s="21">
        <f t="shared" si="204"/>
        <v>0</v>
      </c>
      <c r="SGO393" s="21">
        <f t="shared" si="204"/>
        <v>0</v>
      </c>
      <c r="SGP393" s="21">
        <f t="shared" si="204"/>
        <v>0</v>
      </c>
      <c r="SGQ393" s="21">
        <f t="shared" si="204"/>
        <v>0</v>
      </c>
      <c r="SGR393" s="21">
        <f t="shared" si="204"/>
        <v>0</v>
      </c>
      <c r="SGS393" s="21">
        <f t="shared" si="204"/>
        <v>0</v>
      </c>
      <c r="SGT393" s="21">
        <f t="shared" si="204"/>
        <v>0</v>
      </c>
      <c r="SGU393" s="21">
        <f t="shared" si="204"/>
        <v>0</v>
      </c>
      <c r="SGV393" s="21">
        <f t="shared" si="204"/>
        <v>0</v>
      </c>
      <c r="SGW393" s="21">
        <f t="shared" si="204"/>
        <v>0</v>
      </c>
      <c r="SGX393" s="21">
        <f t="shared" si="204"/>
        <v>0</v>
      </c>
      <c r="SGY393" s="21">
        <f t="shared" si="204"/>
        <v>0</v>
      </c>
      <c r="SGZ393" s="21">
        <f t="shared" si="204"/>
        <v>0</v>
      </c>
      <c r="SHA393" s="21">
        <f t="shared" si="204"/>
        <v>0</v>
      </c>
      <c r="SHB393" s="21">
        <f t="shared" si="204"/>
        <v>0</v>
      </c>
      <c r="SHC393" s="21">
        <f t="shared" si="204"/>
        <v>0</v>
      </c>
      <c r="SHD393" s="21">
        <f t="shared" si="204"/>
        <v>0</v>
      </c>
      <c r="SHE393" s="21">
        <f t="shared" si="204"/>
        <v>0</v>
      </c>
      <c r="SHF393" s="21">
        <f t="shared" si="204"/>
        <v>0</v>
      </c>
      <c r="SHG393" s="21">
        <f t="shared" si="204"/>
        <v>0</v>
      </c>
      <c r="SHH393" s="21">
        <f t="shared" si="204"/>
        <v>0</v>
      </c>
      <c r="SHI393" s="21">
        <f t="shared" ref="SHI393:SJT393" si="205">SUM(SHI388:SHI392)</f>
        <v>0</v>
      </c>
      <c r="SHJ393" s="21">
        <f t="shared" si="205"/>
        <v>0</v>
      </c>
      <c r="SHK393" s="21">
        <f t="shared" si="205"/>
        <v>0</v>
      </c>
      <c r="SHL393" s="21">
        <f t="shared" si="205"/>
        <v>0</v>
      </c>
      <c r="SHM393" s="21">
        <f t="shared" si="205"/>
        <v>0</v>
      </c>
      <c r="SHN393" s="21">
        <f t="shared" si="205"/>
        <v>0</v>
      </c>
      <c r="SHO393" s="21">
        <f t="shared" si="205"/>
        <v>0</v>
      </c>
      <c r="SHP393" s="21">
        <f t="shared" si="205"/>
        <v>0</v>
      </c>
      <c r="SHQ393" s="21">
        <f t="shared" si="205"/>
        <v>0</v>
      </c>
      <c r="SHR393" s="21">
        <f t="shared" si="205"/>
        <v>0</v>
      </c>
      <c r="SHS393" s="21">
        <f t="shared" si="205"/>
        <v>0</v>
      </c>
      <c r="SHT393" s="21">
        <f t="shared" si="205"/>
        <v>0</v>
      </c>
      <c r="SHU393" s="21">
        <f t="shared" si="205"/>
        <v>0</v>
      </c>
      <c r="SHV393" s="21">
        <f t="shared" si="205"/>
        <v>0</v>
      </c>
      <c r="SHW393" s="21">
        <f t="shared" si="205"/>
        <v>0</v>
      </c>
      <c r="SHX393" s="21">
        <f t="shared" si="205"/>
        <v>0</v>
      </c>
      <c r="SHY393" s="21">
        <f t="shared" si="205"/>
        <v>0</v>
      </c>
      <c r="SHZ393" s="21">
        <f t="shared" si="205"/>
        <v>0</v>
      </c>
      <c r="SIA393" s="21">
        <f t="shared" si="205"/>
        <v>0</v>
      </c>
      <c r="SIB393" s="21">
        <f t="shared" si="205"/>
        <v>0</v>
      </c>
      <c r="SIC393" s="21">
        <f t="shared" si="205"/>
        <v>0</v>
      </c>
      <c r="SID393" s="21">
        <f t="shared" si="205"/>
        <v>0</v>
      </c>
      <c r="SIE393" s="21">
        <f t="shared" si="205"/>
        <v>0</v>
      </c>
      <c r="SIF393" s="21">
        <f t="shared" si="205"/>
        <v>0</v>
      </c>
      <c r="SIG393" s="21">
        <f t="shared" si="205"/>
        <v>0</v>
      </c>
      <c r="SIH393" s="21">
        <f t="shared" si="205"/>
        <v>0</v>
      </c>
      <c r="SII393" s="21">
        <f t="shared" si="205"/>
        <v>0</v>
      </c>
      <c r="SIJ393" s="21">
        <f t="shared" si="205"/>
        <v>0</v>
      </c>
      <c r="SIK393" s="21">
        <f t="shared" si="205"/>
        <v>0</v>
      </c>
      <c r="SIL393" s="21">
        <f t="shared" si="205"/>
        <v>0</v>
      </c>
      <c r="SIM393" s="21">
        <f t="shared" si="205"/>
        <v>0</v>
      </c>
      <c r="SIN393" s="21">
        <f t="shared" si="205"/>
        <v>0</v>
      </c>
      <c r="SIO393" s="21">
        <f t="shared" si="205"/>
        <v>0</v>
      </c>
      <c r="SIP393" s="21">
        <f t="shared" si="205"/>
        <v>0</v>
      </c>
      <c r="SIQ393" s="21">
        <f t="shared" si="205"/>
        <v>0</v>
      </c>
      <c r="SIR393" s="21">
        <f t="shared" si="205"/>
        <v>0</v>
      </c>
      <c r="SIS393" s="21">
        <f t="shared" si="205"/>
        <v>0</v>
      </c>
      <c r="SIT393" s="21">
        <f t="shared" si="205"/>
        <v>0</v>
      </c>
      <c r="SIU393" s="21">
        <f t="shared" si="205"/>
        <v>0</v>
      </c>
      <c r="SIV393" s="21">
        <f t="shared" si="205"/>
        <v>0</v>
      </c>
      <c r="SIW393" s="21">
        <f t="shared" si="205"/>
        <v>0</v>
      </c>
      <c r="SIX393" s="21">
        <f t="shared" si="205"/>
        <v>0</v>
      </c>
      <c r="SIY393" s="21">
        <f t="shared" si="205"/>
        <v>0</v>
      </c>
      <c r="SIZ393" s="21">
        <f t="shared" si="205"/>
        <v>0</v>
      </c>
      <c r="SJA393" s="21">
        <f t="shared" si="205"/>
        <v>0</v>
      </c>
      <c r="SJB393" s="21">
        <f t="shared" si="205"/>
        <v>0</v>
      </c>
      <c r="SJC393" s="21">
        <f t="shared" si="205"/>
        <v>0</v>
      </c>
      <c r="SJD393" s="21">
        <f t="shared" si="205"/>
        <v>0</v>
      </c>
      <c r="SJE393" s="21">
        <f t="shared" si="205"/>
        <v>0</v>
      </c>
      <c r="SJF393" s="21">
        <f t="shared" si="205"/>
        <v>0</v>
      </c>
      <c r="SJG393" s="21">
        <f t="shared" si="205"/>
        <v>0</v>
      </c>
      <c r="SJH393" s="21">
        <f t="shared" si="205"/>
        <v>0</v>
      </c>
      <c r="SJI393" s="21">
        <f t="shared" si="205"/>
        <v>0</v>
      </c>
      <c r="SJJ393" s="21">
        <f t="shared" si="205"/>
        <v>0</v>
      </c>
      <c r="SJK393" s="21">
        <f t="shared" si="205"/>
        <v>0</v>
      </c>
      <c r="SJL393" s="21">
        <f t="shared" si="205"/>
        <v>0</v>
      </c>
      <c r="SJM393" s="21">
        <f t="shared" si="205"/>
        <v>0</v>
      </c>
      <c r="SJN393" s="21">
        <f t="shared" si="205"/>
        <v>0</v>
      </c>
      <c r="SJO393" s="21">
        <f t="shared" si="205"/>
        <v>0</v>
      </c>
      <c r="SJP393" s="21">
        <f t="shared" si="205"/>
        <v>0</v>
      </c>
      <c r="SJQ393" s="21">
        <f t="shared" si="205"/>
        <v>0</v>
      </c>
      <c r="SJR393" s="21">
        <f t="shared" si="205"/>
        <v>0</v>
      </c>
      <c r="SJS393" s="21">
        <f t="shared" si="205"/>
        <v>0</v>
      </c>
      <c r="SJT393" s="21">
        <f t="shared" si="205"/>
        <v>0</v>
      </c>
      <c r="SJU393" s="21">
        <f t="shared" ref="SJU393:SMF393" si="206">SUM(SJU388:SJU392)</f>
        <v>0</v>
      </c>
      <c r="SJV393" s="21">
        <f t="shared" si="206"/>
        <v>0</v>
      </c>
      <c r="SJW393" s="21">
        <f t="shared" si="206"/>
        <v>0</v>
      </c>
      <c r="SJX393" s="21">
        <f t="shared" si="206"/>
        <v>0</v>
      </c>
      <c r="SJY393" s="21">
        <f t="shared" si="206"/>
        <v>0</v>
      </c>
      <c r="SJZ393" s="21">
        <f t="shared" si="206"/>
        <v>0</v>
      </c>
      <c r="SKA393" s="21">
        <f t="shared" si="206"/>
        <v>0</v>
      </c>
      <c r="SKB393" s="21">
        <f t="shared" si="206"/>
        <v>0</v>
      </c>
      <c r="SKC393" s="21">
        <f t="shared" si="206"/>
        <v>0</v>
      </c>
      <c r="SKD393" s="21">
        <f t="shared" si="206"/>
        <v>0</v>
      </c>
      <c r="SKE393" s="21">
        <f t="shared" si="206"/>
        <v>0</v>
      </c>
      <c r="SKF393" s="21">
        <f t="shared" si="206"/>
        <v>0</v>
      </c>
      <c r="SKG393" s="21">
        <f t="shared" si="206"/>
        <v>0</v>
      </c>
      <c r="SKH393" s="21">
        <f t="shared" si="206"/>
        <v>0</v>
      </c>
      <c r="SKI393" s="21">
        <f t="shared" si="206"/>
        <v>0</v>
      </c>
      <c r="SKJ393" s="21">
        <f t="shared" si="206"/>
        <v>0</v>
      </c>
      <c r="SKK393" s="21">
        <f t="shared" si="206"/>
        <v>0</v>
      </c>
      <c r="SKL393" s="21">
        <f t="shared" si="206"/>
        <v>0</v>
      </c>
      <c r="SKM393" s="21">
        <f t="shared" si="206"/>
        <v>0</v>
      </c>
      <c r="SKN393" s="21">
        <f t="shared" si="206"/>
        <v>0</v>
      </c>
      <c r="SKO393" s="21">
        <f t="shared" si="206"/>
        <v>0</v>
      </c>
      <c r="SKP393" s="21">
        <f t="shared" si="206"/>
        <v>0</v>
      </c>
      <c r="SKQ393" s="21">
        <f t="shared" si="206"/>
        <v>0</v>
      </c>
      <c r="SKR393" s="21">
        <f t="shared" si="206"/>
        <v>0</v>
      </c>
      <c r="SKS393" s="21">
        <f t="shared" si="206"/>
        <v>0</v>
      </c>
      <c r="SKT393" s="21">
        <f t="shared" si="206"/>
        <v>0</v>
      </c>
      <c r="SKU393" s="21">
        <f t="shared" si="206"/>
        <v>0</v>
      </c>
      <c r="SKV393" s="21">
        <f t="shared" si="206"/>
        <v>0</v>
      </c>
      <c r="SKW393" s="21">
        <f t="shared" si="206"/>
        <v>0</v>
      </c>
      <c r="SKX393" s="21">
        <f t="shared" si="206"/>
        <v>0</v>
      </c>
      <c r="SKY393" s="21">
        <f t="shared" si="206"/>
        <v>0</v>
      </c>
      <c r="SKZ393" s="21">
        <f t="shared" si="206"/>
        <v>0</v>
      </c>
      <c r="SLA393" s="21">
        <f t="shared" si="206"/>
        <v>0</v>
      </c>
      <c r="SLB393" s="21">
        <f t="shared" si="206"/>
        <v>0</v>
      </c>
      <c r="SLC393" s="21">
        <f t="shared" si="206"/>
        <v>0</v>
      </c>
      <c r="SLD393" s="21">
        <f t="shared" si="206"/>
        <v>0</v>
      </c>
      <c r="SLE393" s="21">
        <f t="shared" si="206"/>
        <v>0</v>
      </c>
      <c r="SLF393" s="21">
        <f t="shared" si="206"/>
        <v>0</v>
      </c>
      <c r="SLG393" s="21">
        <f t="shared" si="206"/>
        <v>0</v>
      </c>
      <c r="SLH393" s="21">
        <f t="shared" si="206"/>
        <v>0</v>
      </c>
      <c r="SLI393" s="21">
        <f t="shared" si="206"/>
        <v>0</v>
      </c>
      <c r="SLJ393" s="21">
        <f t="shared" si="206"/>
        <v>0</v>
      </c>
      <c r="SLK393" s="21">
        <f t="shared" si="206"/>
        <v>0</v>
      </c>
      <c r="SLL393" s="21">
        <f t="shared" si="206"/>
        <v>0</v>
      </c>
      <c r="SLM393" s="21">
        <f t="shared" si="206"/>
        <v>0</v>
      </c>
      <c r="SLN393" s="21">
        <f t="shared" si="206"/>
        <v>0</v>
      </c>
      <c r="SLO393" s="21">
        <f t="shared" si="206"/>
        <v>0</v>
      </c>
      <c r="SLP393" s="21">
        <f t="shared" si="206"/>
        <v>0</v>
      </c>
      <c r="SLQ393" s="21">
        <f t="shared" si="206"/>
        <v>0</v>
      </c>
      <c r="SLR393" s="21">
        <f t="shared" si="206"/>
        <v>0</v>
      </c>
      <c r="SLS393" s="21">
        <f t="shared" si="206"/>
        <v>0</v>
      </c>
      <c r="SLT393" s="21">
        <f t="shared" si="206"/>
        <v>0</v>
      </c>
      <c r="SLU393" s="21">
        <f t="shared" si="206"/>
        <v>0</v>
      </c>
      <c r="SLV393" s="21">
        <f t="shared" si="206"/>
        <v>0</v>
      </c>
      <c r="SLW393" s="21">
        <f t="shared" si="206"/>
        <v>0</v>
      </c>
      <c r="SLX393" s="21">
        <f t="shared" si="206"/>
        <v>0</v>
      </c>
      <c r="SLY393" s="21">
        <f t="shared" si="206"/>
        <v>0</v>
      </c>
      <c r="SLZ393" s="21">
        <f t="shared" si="206"/>
        <v>0</v>
      </c>
      <c r="SMA393" s="21">
        <f t="shared" si="206"/>
        <v>0</v>
      </c>
      <c r="SMB393" s="21">
        <f t="shared" si="206"/>
        <v>0</v>
      </c>
      <c r="SMC393" s="21">
        <f t="shared" si="206"/>
        <v>0</v>
      </c>
      <c r="SMD393" s="21">
        <f t="shared" si="206"/>
        <v>0</v>
      </c>
      <c r="SME393" s="21">
        <f t="shared" si="206"/>
        <v>0</v>
      </c>
      <c r="SMF393" s="21">
        <f t="shared" si="206"/>
        <v>0</v>
      </c>
      <c r="SMG393" s="21">
        <f t="shared" ref="SMG393:SOR393" si="207">SUM(SMG388:SMG392)</f>
        <v>0</v>
      </c>
      <c r="SMH393" s="21">
        <f t="shared" si="207"/>
        <v>0</v>
      </c>
      <c r="SMI393" s="21">
        <f t="shared" si="207"/>
        <v>0</v>
      </c>
      <c r="SMJ393" s="21">
        <f t="shared" si="207"/>
        <v>0</v>
      </c>
      <c r="SMK393" s="21">
        <f t="shared" si="207"/>
        <v>0</v>
      </c>
      <c r="SML393" s="21">
        <f t="shared" si="207"/>
        <v>0</v>
      </c>
      <c r="SMM393" s="21">
        <f t="shared" si="207"/>
        <v>0</v>
      </c>
      <c r="SMN393" s="21">
        <f t="shared" si="207"/>
        <v>0</v>
      </c>
      <c r="SMO393" s="21">
        <f t="shared" si="207"/>
        <v>0</v>
      </c>
      <c r="SMP393" s="21">
        <f t="shared" si="207"/>
        <v>0</v>
      </c>
      <c r="SMQ393" s="21">
        <f t="shared" si="207"/>
        <v>0</v>
      </c>
      <c r="SMR393" s="21">
        <f t="shared" si="207"/>
        <v>0</v>
      </c>
      <c r="SMS393" s="21">
        <f t="shared" si="207"/>
        <v>0</v>
      </c>
      <c r="SMT393" s="21">
        <f t="shared" si="207"/>
        <v>0</v>
      </c>
      <c r="SMU393" s="21">
        <f t="shared" si="207"/>
        <v>0</v>
      </c>
      <c r="SMV393" s="21">
        <f t="shared" si="207"/>
        <v>0</v>
      </c>
      <c r="SMW393" s="21">
        <f t="shared" si="207"/>
        <v>0</v>
      </c>
      <c r="SMX393" s="21">
        <f t="shared" si="207"/>
        <v>0</v>
      </c>
      <c r="SMY393" s="21">
        <f t="shared" si="207"/>
        <v>0</v>
      </c>
      <c r="SMZ393" s="21">
        <f t="shared" si="207"/>
        <v>0</v>
      </c>
      <c r="SNA393" s="21">
        <f t="shared" si="207"/>
        <v>0</v>
      </c>
      <c r="SNB393" s="21">
        <f t="shared" si="207"/>
        <v>0</v>
      </c>
      <c r="SNC393" s="21">
        <f t="shared" si="207"/>
        <v>0</v>
      </c>
      <c r="SND393" s="21">
        <f t="shared" si="207"/>
        <v>0</v>
      </c>
      <c r="SNE393" s="21">
        <f t="shared" si="207"/>
        <v>0</v>
      </c>
      <c r="SNF393" s="21">
        <f t="shared" si="207"/>
        <v>0</v>
      </c>
      <c r="SNG393" s="21">
        <f t="shared" si="207"/>
        <v>0</v>
      </c>
      <c r="SNH393" s="21">
        <f t="shared" si="207"/>
        <v>0</v>
      </c>
      <c r="SNI393" s="21">
        <f t="shared" si="207"/>
        <v>0</v>
      </c>
      <c r="SNJ393" s="21">
        <f t="shared" si="207"/>
        <v>0</v>
      </c>
      <c r="SNK393" s="21">
        <f t="shared" si="207"/>
        <v>0</v>
      </c>
      <c r="SNL393" s="21">
        <f t="shared" si="207"/>
        <v>0</v>
      </c>
      <c r="SNM393" s="21">
        <f t="shared" si="207"/>
        <v>0</v>
      </c>
      <c r="SNN393" s="21">
        <f t="shared" si="207"/>
        <v>0</v>
      </c>
      <c r="SNO393" s="21">
        <f t="shared" si="207"/>
        <v>0</v>
      </c>
      <c r="SNP393" s="21">
        <f t="shared" si="207"/>
        <v>0</v>
      </c>
      <c r="SNQ393" s="21">
        <f t="shared" si="207"/>
        <v>0</v>
      </c>
      <c r="SNR393" s="21">
        <f t="shared" si="207"/>
        <v>0</v>
      </c>
      <c r="SNS393" s="21">
        <f t="shared" si="207"/>
        <v>0</v>
      </c>
      <c r="SNT393" s="21">
        <f t="shared" si="207"/>
        <v>0</v>
      </c>
      <c r="SNU393" s="21">
        <f t="shared" si="207"/>
        <v>0</v>
      </c>
      <c r="SNV393" s="21">
        <f t="shared" si="207"/>
        <v>0</v>
      </c>
      <c r="SNW393" s="21">
        <f t="shared" si="207"/>
        <v>0</v>
      </c>
      <c r="SNX393" s="21">
        <f t="shared" si="207"/>
        <v>0</v>
      </c>
      <c r="SNY393" s="21">
        <f t="shared" si="207"/>
        <v>0</v>
      </c>
      <c r="SNZ393" s="21">
        <f t="shared" si="207"/>
        <v>0</v>
      </c>
      <c r="SOA393" s="21">
        <f t="shared" si="207"/>
        <v>0</v>
      </c>
      <c r="SOB393" s="21">
        <f t="shared" si="207"/>
        <v>0</v>
      </c>
      <c r="SOC393" s="21">
        <f t="shared" si="207"/>
        <v>0</v>
      </c>
      <c r="SOD393" s="21">
        <f t="shared" si="207"/>
        <v>0</v>
      </c>
      <c r="SOE393" s="21">
        <f t="shared" si="207"/>
        <v>0</v>
      </c>
      <c r="SOF393" s="21">
        <f t="shared" si="207"/>
        <v>0</v>
      </c>
      <c r="SOG393" s="21">
        <f t="shared" si="207"/>
        <v>0</v>
      </c>
      <c r="SOH393" s="21">
        <f t="shared" si="207"/>
        <v>0</v>
      </c>
      <c r="SOI393" s="21">
        <f t="shared" si="207"/>
        <v>0</v>
      </c>
      <c r="SOJ393" s="21">
        <f t="shared" si="207"/>
        <v>0</v>
      </c>
      <c r="SOK393" s="21">
        <f t="shared" si="207"/>
        <v>0</v>
      </c>
      <c r="SOL393" s="21">
        <f t="shared" si="207"/>
        <v>0</v>
      </c>
      <c r="SOM393" s="21">
        <f t="shared" si="207"/>
        <v>0</v>
      </c>
      <c r="SON393" s="21">
        <f t="shared" si="207"/>
        <v>0</v>
      </c>
      <c r="SOO393" s="21">
        <f t="shared" si="207"/>
        <v>0</v>
      </c>
      <c r="SOP393" s="21">
        <f t="shared" si="207"/>
        <v>0</v>
      </c>
      <c r="SOQ393" s="21">
        <f t="shared" si="207"/>
        <v>0</v>
      </c>
      <c r="SOR393" s="21">
        <f t="shared" si="207"/>
        <v>0</v>
      </c>
      <c r="SOS393" s="21">
        <f t="shared" ref="SOS393:SRD393" si="208">SUM(SOS388:SOS392)</f>
        <v>0</v>
      </c>
      <c r="SOT393" s="21">
        <f t="shared" si="208"/>
        <v>0</v>
      </c>
      <c r="SOU393" s="21">
        <f t="shared" si="208"/>
        <v>0</v>
      </c>
      <c r="SOV393" s="21">
        <f t="shared" si="208"/>
        <v>0</v>
      </c>
      <c r="SOW393" s="21">
        <f t="shared" si="208"/>
        <v>0</v>
      </c>
      <c r="SOX393" s="21">
        <f t="shared" si="208"/>
        <v>0</v>
      </c>
      <c r="SOY393" s="21">
        <f t="shared" si="208"/>
        <v>0</v>
      </c>
      <c r="SOZ393" s="21">
        <f t="shared" si="208"/>
        <v>0</v>
      </c>
      <c r="SPA393" s="21">
        <f t="shared" si="208"/>
        <v>0</v>
      </c>
      <c r="SPB393" s="21">
        <f t="shared" si="208"/>
        <v>0</v>
      </c>
      <c r="SPC393" s="21">
        <f t="shared" si="208"/>
        <v>0</v>
      </c>
      <c r="SPD393" s="21">
        <f t="shared" si="208"/>
        <v>0</v>
      </c>
      <c r="SPE393" s="21">
        <f t="shared" si="208"/>
        <v>0</v>
      </c>
      <c r="SPF393" s="21">
        <f t="shared" si="208"/>
        <v>0</v>
      </c>
      <c r="SPG393" s="21">
        <f t="shared" si="208"/>
        <v>0</v>
      </c>
      <c r="SPH393" s="21">
        <f t="shared" si="208"/>
        <v>0</v>
      </c>
      <c r="SPI393" s="21">
        <f t="shared" si="208"/>
        <v>0</v>
      </c>
      <c r="SPJ393" s="21">
        <f t="shared" si="208"/>
        <v>0</v>
      </c>
      <c r="SPK393" s="21">
        <f t="shared" si="208"/>
        <v>0</v>
      </c>
      <c r="SPL393" s="21">
        <f t="shared" si="208"/>
        <v>0</v>
      </c>
      <c r="SPM393" s="21">
        <f t="shared" si="208"/>
        <v>0</v>
      </c>
      <c r="SPN393" s="21">
        <f t="shared" si="208"/>
        <v>0</v>
      </c>
      <c r="SPO393" s="21">
        <f t="shared" si="208"/>
        <v>0</v>
      </c>
      <c r="SPP393" s="21">
        <f t="shared" si="208"/>
        <v>0</v>
      </c>
      <c r="SPQ393" s="21">
        <f t="shared" si="208"/>
        <v>0</v>
      </c>
      <c r="SPR393" s="21">
        <f t="shared" si="208"/>
        <v>0</v>
      </c>
      <c r="SPS393" s="21">
        <f t="shared" si="208"/>
        <v>0</v>
      </c>
      <c r="SPT393" s="21">
        <f t="shared" si="208"/>
        <v>0</v>
      </c>
      <c r="SPU393" s="21">
        <f t="shared" si="208"/>
        <v>0</v>
      </c>
      <c r="SPV393" s="21">
        <f t="shared" si="208"/>
        <v>0</v>
      </c>
      <c r="SPW393" s="21">
        <f t="shared" si="208"/>
        <v>0</v>
      </c>
      <c r="SPX393" s="21">
        <f t="shared" si="208"/>
        <v>0</v>
      </c>
      <c r="SPY393" s="21">
        <f t="shared" si="208"/>
        <v>0</v>
      </c>
      <c r="SPZ393" s="21">
        <f t="shared" si="208"/>
        <v>0</v>
      </c>
      <c r="SQA393" s="21">
        <f t="shared" si="208"/>
        <v>0</v>
      </c>
      <c r="SQB393" s="21">
        <f t="shared" si="208"/>
        <v>0</v>
      </c>
      <c r="SQC393" s="21">
        <f t="shared" si="208"/>
        <v>0</v>
      </c>
      <c r="SQD393" s="21">
        <f t="shared" si="208"/>
        <v>0</v>
      </c>
      <c r="SQE393" s="21">
        <f t="shared" si="208"/>
        <v>0</v>
      </c>
      <c r="SQF393" s="21">
        <f t="shared" si="208"/>
        <v>0</v>
      </c>
      <c r="SQG393" s="21">
        <f t="shared" si="208"/>
        <v>0</v>
      </c>
      <c r="SQH393" s="21">
        <f t="shared" si="208"/>
        <v>0</v>
      </c>
      <c r="SQI393" s="21">
        <f t="shared" si="208"/>
        <v>0</v>
      </c>
      <c r="SQJ393" s="21">
        <f t="shared" si="208"/>
        <v>0</v>
      </c>
      <c r="SQK393" s="21">
        <f t="shared" si="208"/>
        <v>0</v>
      </c>
      <c r="SQL393" s="21">
        <f t="shared" si="208"/>
        <v>0</v>
      </c>
      <c r="SQM393" s="21">
        <f t="shared" si="208"/>
        <v>0</v>
      </c>
      <c r="SQN393" s="21">
        <f t="shared" si="208"/>
        <v>0</v>
      </c>
      <c r="SQO393" s="21">
        <f t="shared" si="208"/>
        <v>0</v>
      </c>
      <c r="SQP393" s="21">
        <f t="shared" si="208"/>
        <v>0</v>
      </c>
      <c r="SQQ393" s="21">
        <f t="shared" si="208"/>
        <v>0</v>
      </c>
      <c r="SQR393" s="21">
        <f t="shared" si="208"/>
        <v>0</v>
      </c>
      <c r="SQS393" s="21">
        <f t="shared" si="208"/>
        <v>0</v>
      </c>
      <c r="SQT393" s="21">
        <f t="shared" si="208"/>
        <v>0</v>
      </c>
      <c r="SQU393" s="21">
        <f t="shared" si="208"/>
        <v>0</v>
      </c>
      <c r="SQV393" s="21">
        <f t="shared" si="208"/>
        <v>0</v>
      </c>
      <c r="SQW393" s="21">
        <f t="shared" si="208"/>
        <v>0</v>
      </c>
      <c r="SQX393" s="21">
        <f t="shared" si="208"/>
        <v>0</v>
      </c>
      <c r="SQY393" s="21">
        <f t="shared" si="208"/>
        <v>0</v>
      </c>
      <c r="SQZ393" s="21">
        <f t="shared" si="208"/>
        <v>0</v>
      </c>
      <c r="SRA393" s="21">
        <f t="shared" si="208"/>
        <v>0</v>
      </c>
      <c r="SRB393" s="21">
        <f t="shared" si="208"/>
        <v>0</v>
      </c>
      <c r="SRC393" s="21">
        <f t="shared" si="208"/>
        <v>0</v>
      </c>
      <c r="SRD393" s="21">
        <f t="shared" si="208"/>
        <v>0</v>
      </c>
      <c r="SRE393" s="21">
        <f t="shared" ref="SRE393:STP393" si="209">SUM(SRE388:SRE392)</f>
        <v>0</v>
      </c>
      <c r="SRF393" s="21">
        <f t="shared" si="209"/>
        <v>0</v>
      </c>
      <c r="SRG393" s="21">
        <f t="shared" si="209"/>
        <v>0</v>
      </c>
      <c r="SRH393" s="21">
        <f t="shared" si="209"/>
        <v>0</v>
      </c>
      <c r="SRI393" s="21">
        <f t="shared" si="209"/>
        <v>0</v>
      </c>
      <c r="SRJ393" s="21">
        <f t="shared" si="209"/>
        <v>0</v>
      </c>
      <c r="SRK393" s="21">
        <f t="shared" si="209"/>
        <v>0</v>
      </c>
      <c r="SRL393" s="21">
        <f t="shared" si="209"/>
        <v>0</v>
      </c>
      <c r="SRM393" s="21">
        <f t="shared" si="209"/>
        <v>0</v>
      </c>
      <c r="SRN393" s="21">
        <f t="shared" si="209"/>
        <v>0</v>
      </c>
      <c r="SRO393" s="21">
        <f t="shared" si="209"/>
        <v>0</v>
      </c>
      <c r="SRP393" s="21">
        <f t="shared" si="209"/>
        <v>0</v>
      </c>
      <c r="SRQ393" s="21">
        <f t="shared" si="209"/>
        <v>0</v>
      </c>
      <c r="SRR393" s="21">
        <f t="shared" si="209"/>
        <v>0</v>
      </c>
      <c r="SRS393" s="21">
        <f t="shared" si="209"/>
        <v>0</v>
      </c>
      <c r="SRT393" s="21">
        <f t="shared" si="209"/>
        <v>0</v>
      </c>
      <c r="SRU393" s="21">
        <f t="shared" si="209"/>
        <v>0</v>
      </c>
      <c r="SRV393" s="21">
        <f t="shared" si="209"/>
        <v>0</v>
      </c>
      <c r="SRW393" s="21">
        <f t="shared" si="209"/>
        <v>0</v>
      </c>
      <c r="SRX393" s="21">
        <f t="shared" si="209"/>
        <v>0</v>
      </c>
      <c r="SRY393" s="21">
        <f t="shared" si="209"/>
        <v>0</v>
      </c>
      <c r="SRZ393" s="21">
        <f t="shared" si="209"/>
        <v>0</v>
      </c>
      <c r="SSA393" s="21">
        <f t="shared" si="209"/>
        <v>0</v>
      </c>
      <c r="SSB393" s="21">
        <f t="shared" si="209"/>
        <v>0</v>
      </c>
      <c r="SSC393" s="21">
        <f t="shared" si="209"/>
        <v>0</v>
      </c>
      <c r="SSD393" s="21">
        <f t="shared" si="209"/>
        <v>0</v>
      </c>
      <c r="SSE393" s="21">
        <f t="shared" si="209"/>
        <v>0</v>
      </c>
      <c r="SSF393" s="21">
        <f t="shared" si="209"/>
        <v>0</v>
      </c>
      <c r="SSG393" s="21">
        <f t="shared" si="209"/>
        <v>0</v>
      </c>
      <c r="SSH393" s="21">
        <f t="shared" si="209"/>
        <v>0</v>
      </c>
      <c r="SSI393" s="21">
        <f t="shared" si="209"/>
        <v>0</v>
      </c>
      <c r="SSJ393" s="21">
        <f t="shared" si="209"/>
        <v>0</v>
      </c>
      <c r="SSK393" s="21">
        <f t="shared" si="209"/>
        <v>0</v>
      </c>
      <c r="SSL393" s="21">
        <f t="shared" si="209"/>
        <v>0</v>
      </c>
      <c r="SSM393" s="21">
        <f t="shared" si="209"/>
        <v>0</v>
      </c>
      <c r="SSN393" s="21">
        <f t="shared" si="209"/>
        <v>0</v>
      </c>
      <c r="SSO393" s="21">
        <f t="shared" si="209"/>
        <v>0</v>
      </c>
      <c r="SSP393" s="21">
        <f t="shared" si="209"/>
        <v>0</v>
      </c>
      <c r="SSQ393" s="21">
        <f t="shared" si="209"/>
        <v>0</v>
      </c>
      <c r="SSR393" s="21">
        <f t="shared" si="209"/>
        <v>0</v>
      </c>
      <c r="SSS393" s="21">
        <f t="shared" si="209"/>
        <v>0</v>
      </c>
      <c r="SST393" s="21">
        <f t="shared" si="209"/>
        <v>0</v>
      </c>
      <c r="SSU393" s="21">
        <f t="shared" si="209"/>
        <v>0</v>
      </c>
      <c r="SSV393" s="21">
        <f t="shared" si="209"/>
        <v>0</v>
      </c>
      <c r="SSW393" s="21">
        <f t="shared" si="209"/>
        <v>0</v>
      </c>
      <c r="SSX393" s="21">
        <f t="shared" si="209"/>
        <v>0</v>
      </c>
      <c r="SSY393" s="21">
        <f t="shared" si="209"/>
        <v>0</v>
      </c>
      <c r="SSZ393" s="21">
        <f t="shared" si="209"/>
        <v>0</v>
      </c>
      <c r="STA393" s="21">
        <f t="shared" si="209"/>
        <v>0</v>
      </c>
      <c r="STB393" s="21">
        <f t="shared" si="209"/>
        <v>0</v>
      </c>
      <c r="STC393" s="21">
        <f t="shared" si="209"/>
        <v>0</v>
      </c>
      <c r="STD393" s="21">
        <f t="shared" si="209"/>
        <v>0</v>
      </c>
      <c r="STE393" s="21">
        <f t="shared" si="209"/>
        <v>0</v>
      </c>
      <c r="STF393" s="21">
        <f t="shared" si="209"/>
        <v>0</v>
      </c>
      <c r="STG393" s="21">
        <f t="shared" si="209"/>
        <v>0</v>
      </c>
      <c r="STH393" s="21">
        <f t="shared" si="209"/>
        <v>0</v>
      </c>
      <c r="STI393" s="21">
        <f t="shared" si="209"/>
        <v>0</v>
      </c>
      <c r="STJ393" s="21">
        <f t="shared" si="209"/>
        <v>0</v>
      </c>
      <c r="STK393" s="21">
        <f t="shared" si="209"/>
        <v>0</v>
      </c>
      <c r="STL393" s="21">
        <f t="shared" si="209"/>
        <v>0</v>
      </c>
      <c r="STM393" s="21">
        <f t="shared" si="209"/>
        <v>0</v>
      </c>
      <c r="STN393" s="21">
        <f t="shared" si="209"/>
        <v>0</v>
      </c>
      <c r="STO393" s="21">
        <f t="shared" si="209"/>
        <v>0</v>
      </c>
      <c r="STP393" s="21">
        <f t="shared" si="209"/>
        <v>0</v>
      </c>
      <c r="STQ393" s="21">
        <f t="shared" ref="STQ393:SWB393" si="210">SUM(STQ388:STQ392)</f>
        <v>0</v>
      </c>
      <c r="STR393" s="21">
        <f t="shared" si="210"/>
        <v>0</v>
      </c>
      <c r="STS393" s="21">
        <f t="shared" si="210"/>
        <v>0</v>
      </c>
      <c r="STT393" s="21">
        <f t="shared" si="210"/>
        <v>0</v>
      </c>
      <c r="STU393" s="21">
        <f t="shared" si="210"/>
        <v>0</v>
      </c>
      <c r="STV393" s="21">
        <f t="shared" si="210"/>
        <v>0</v>
      </c>
      <c r="STW393" s="21">
        <f t="shared" si="210"/>
        <v>0</v>
      </c>
      <c r="STX393" s="21">
        <f t="shared" si="210"/>
        <v>0</v>
      </c>
      <c r="STY393" s="21">
        <f t="shared" si="210"/>
        <v>0</v>
      </c>
      <c r="STZ393" s="21">
        <f t="shared" si="210"/>
        <v>0</v>
      </c>
      <c r="SUA393" s="21">
        <f t="shared" si="210"/>
        <v>0</v>
      </c>
      <c r="SUB393" s="21">
        <f t="shared" si="210"/>
        <v>0</v>
      </c>
      <c r="SUC393" s="21">
        <f t="shared" si="210"/>
        <v>0</v>
      </c>
      <c r="SUD393" s="21">
        <f t="shared" si="210"/>
        <v>0</v>
      </c>
      <c r="SUE393" s="21">
        <f t="shared" si="210"/>
        <v>0</v>
      </c>
      <c r="SUF393" s="21">
        <f t="shared" si="210"/>
        <v>0</v>
      </c>
      <c r="SUG393" s="21">
        <f t="shared" si="210"/>
        <v>0</v>
      </c>
      <c r="SUH393" s="21">
        <f t="shared" si="210"/>
        <v>0</v>
      </c>
      <c r="SUI393" s="21">
        <f t="shared" si="210"/>
        <v>0</v>
      </c>
      <c r="SUJ393" s="21">
        <f t="shared" si="210"/>
        <v>0</v>
      </c>
      <c r="SUK393" s="21">
        <f t="shared" si="210"/>
        <v>0</v>
      </c>
      <c r="SUL393" s="21">
        <f t="shared" si="210"/>
        <v>0</v>
      </c>
      <c r="SUM393" s="21">
        <f t="shared" si="210"/>
        <v>0</v>
      </c>
      <c r="SUN393" s="21">
        <f t="shared" si="210"/>
        <v>0</v>
      </c>
      <c r="SUO393" s="21">
        <f t="shared" si="210"/>
        <v>0</v>
      </c>
      <c r="SUP393" s="21">
        <f t="shared" si="210"/>
        <v>0</v>
      </c>
      <c r="SUQ393" s="21">
        <f t="shared" si="210"/>
        <v>0</v>
      </c>
      <c r="SUR393" s="21">
        <f t="shared" si="210"/>
        <v>0</v>
      </c>
      <c r="SUS393" s="21">
        <f t="shared" si="210"/>
        <v>0</v>
      </c>
      <c r="SUT393" s="21">
        <f t="shared" si="210"/>
        <v>0</v>
      </c>
      <c r="SUU393" s="21">
        <f t="shared" si="210"/>
        <v>0</v>
      </c>
      <c r="SUV393" s="21">
        <f t="shared" si="210"/>
        <v>0</v>
      </c>
      <c r="SUW393" s="21">
        <f t="shared" si="210"/>
        <v>0</v>
      </c>
      <c r="SUX393" s="21">
        <f t="shared" si="210"/>
        <v>0</v>
      </c>
      <c r="SUY393" s="21">
        <f t="shared" si="210"/>
        <v>0</v>
      </c>
      <c r="SUZ393" s="21">
        <f t="shared" si="210"/>
        <v>0</v>
      </c>
      <c r="SVA393" s="21">
        <f t="shared" si="210"/>
        <v>0</v>
      </c>
      <c r="SVB393" s="21">
        <f t="shared" si="210"/>
        <v>0</v>
      </c>
      <c r="SVC393" s="21">
        <f t="shared" si="210"/>
        <v>0</v>
      </c>
      <c r="SVD393" s="21">
        <f t="shared" si="210"/>
        <v>0</v>
      </c>
      <c r="SVE393" s="21">
        <f t="shared" si="210"/>
        <v>0</v>
      </c>
      <c r="SVF393" s="21">
        <f t="shared" si="210"/>
        <v>0</v>
      </c>
      <c r="SVG393" s="21">
        <f t="shared" si="210"/>
        <v>0</v>
      </c>
      <c r="SVH393" s="21">
        <f t="shared" si="210"/>
        <v>0</v>
      </c>
      <c r="SVI393" s="21">
        <f t="shared" si="210"/>
        <v>0</v>
      </c>
      <c r="SVJ393" s="21">
        <f t="shared" si="210"/>
        <v>0</v>
      </c>
      <c r="SVK393" s="21">
        <f t="shared" si="210"/>
        <v>0</v>
      </c>
      <c r="SVL393" s="21">
        <f t="shared" si="210"/>
        <v>0</v>
      </c>
      <c r="SVM393" s="21">
        <f t="shared" si="210"/>
        <v>0</v>
      </c>
      <c r="SVN393" s="21">
        <f t="shared" si="210"/>
        <v>0</v>
      </c>
      <c r="SVO393" s="21">
        <f t="shared" si="210"/>
        <v>0</v>
      </c>
      <c r="SVP393" s="21">
        <f t="shared" si="210"/>
        <v>0</v>
      </c>
      <c r="SVQ393" s="21">
        <f t="shared" si="210"/>
        <v>0</v>
      </c>
      <c r="SVR393" s="21">
        <f t="shared" si="210"/>
        <v>0</v>
      </c>
      <c r="SVS393" s="21">
        <f t="shared" si="210"/>
        <v>0</v>
      </c>
      <c r="SVT393" s="21">
        <f t="shared" si="210"/>
        <v>0</v>
      </c>
      <c r="SVU393" s="21">
        <f t="shared" si="210"/>
        <v>0</v>
      </c>
      <c r="SVV393" s="21">
        <f t="shared" si="210"/>
        <v>0</v>
      </c>
      <c r="SVW393" s="21">
        <f t="shared" si="210"/>
        <v>0</v>
      </c>
      <c r="SVX393" s="21">
        <f t="shared" si="210"/>
        <v>0</v>
      </c>
      <c r="SVY393" s="21">
        <f t="shared" si="210"/>
        <v>0</v>
      </c>
      <c r="SVZ393" s="21">
        <f t="shared" si="210"/>
        <v>0</v>
      </c>
      <c r="SWA393" s="21">
        <f t="shared" si="210"/>
        <v>0</v>
      </c>
      <c r="SWB393" s="21">
        <f t="shared" si="210"/>
        <v>0</v>
      </c>
      <c r="SWC393" s="21">
        <f t="shared" ref="SWC393:SYN393" si="211">SUM(SWC388:SWC392)</f>
        <v>0</v>
      </c>
      <c r="SWD393" s="21">
        <f t="shared" si="211"/>
        <v>0</v>
      </c>
      <c r="SWE393" s="21">
        <f t="shared" si="211"/>
        <v>0</v>
      </c>
      <c r="SWF393" s="21">
        <f t="shared" si="211"/>
        <v>0</v>
      </c>
      <c r="SWG393" s="21">
        <f t="shared" si="211"/>
        <v>0</v>
      </c>
      <c r="SWH393" s="21">
        <f t="shared" si="211"/>
        <v>0</v>
      </c>
      <c r="SWI393" s="21">
        <f t="shared" si="211"/>
        <v>0</v>
      </c>
      <c r="SWJ393" s="21">
        <f t="shared" si="211"/>
        <v>0</v>
      </c>
      <c r="SWK393" s="21">
        <f t="shared" si="211"/>
        <v>0</v>
      </c>
      <c r="SWL393" s="21">
        <f t="shared" si="211"/>
        <v>0</v>
      </c>
      <c r="SWM393" s="21">
        <f t="shared" si="211"/>
        <v>0</v>
      </c>
      <c r="SWN393" s="21">
        <f t="shared" si="211"/>
        <v>0</v>
      </c>
      <c r="SWO393" s="21">
        <f t="shared" si="211"/>
        <v>0</v>
      </c>
      <c r="SWP393" s="21">
        <f t="shared" si="211"/>
        <v>0</v>
      </c>
      <c r="SWQ393" s="21">
        <f t="shared" si="211"/>
        <v>0</v>
      </c>
      <c r="SWR393" s="21">
        <f t="shared" si="211"/>
        <v>0</v>
      </c>
      <c r="SWS393" s="21">
        <f t="shared" si="211"/>
        <v>0</v>
      </c>
      <c r="SWT393" s="21">
        <f t="shared" si="211"/>
        <v>0</v>
      </c>
      <c r="SWU393" s="21">
        <f t="shared" si="211"/>
        <v>0</v>
      </c>
      <c r="SWV393" s="21">
        <f t="shared" si="211"/>
        <v>0</v>
      </c>
      <c r="SWW393" s="21">
        <f t="shared" si="211"/>
        <v>0</v>
      </c>
      <c r="SWX393" s="21">
        <f t="shared" si="211"/>
        <v>0</v>
      </c>
      <c r="SWY393" s="21">
        <f t="shared" si="211"/>
        <v>0</v>
      </c>
      <c r="SWZ393" s="21">
        <f t="shared" si="211"/>
        <v>0</v>
      </c>
      <c r="SXA393" s="21">
        <f t="shared" si="211"/>
        <v>0</v>
      </c>
      <c r="SXB393" s="21">
        <f t="shared" si="211"/>
        <v>0</v>
      </c>
      <c r="SXC393" s="21">
        <f t="shared" si="211"/>
        <v>0</v>
      </c>
      <c r="SXD393" s="21">
        <f t="shared" si="211"/>
        <v>0</v>
      </c>
      <c r="SXE393" s="21">
        <f t="shared" si="211"/>
        <v>0</v>
      </c>
      <c r="SXF393" s="21">
        <f t="shared" si="211"/>
        <v>0</v>
      </c>
      <c r="SXG393" s="21">
        <f t="shared" si="211"/>
        <v>0</v>
      </c>
      <c r="SXH393" s="21">
        <f t="shared" si="211"/>
        <v>0</v>
      </c>
      <c r="SXI393" s="21">
        <f t="shared" si="211"/>
        <v>0</v>
      </c>
      <c r="SXJ393" s="21">
        <f t="shared" si="211"/>
        <v>0</v>
      </c>
      <c r="SXK393" s="21">
        <f t="shared" si="211"/>
        <v>0</v>
      </c>
      <c r="SXL393" s="21">
        <f t="shared" si="211"/>
        <v>0</v>
      </c>
      <c r="SXM393" s="21">
        <f t="shared" si="211"/>
        <v>0</v>
      </c>
      <c r="SXN393" s="21">
        <f t="shared" si="211"/>
        <v>0</v>
      </c>
      <c r="SXO393" s="21">
        <f t="shared" si="211"/>
        <v>0</v>
      </c>
      <c r="SXP393" s="21">
        <f t="shared" si="211"/>
        <v>0</v>
      </c>
      <c r="SXQ393" s="21">
        <f t="shared" si="211"/>
        <v>0</v>
      </c>
      <c r="SXR393" s="21">
        <f t="shared" si="211"/>
        <v>0</v>
      </c>
      <c r="SXS393" s="21">
        <f t="shared" si="211"/>
        <v>0</v>
      </c>
      <c r="SXT393" s="21">
        <f t="shared" si="211"/>
        <v>0</v>
      </c>
      <c r="SXU393" s="21">
        <f t="shared" si="211"/>
        <v>0</v>
      </c>
      <c r="SXV393" s="21">
        <f t="shared" si="211"/>
        <v>0</v>
      </c>
      <c r="SXW393" s="21">
        <f t="shared" si="211"/>
        <v>0</v>
      </c>
      <c r="SXX393" s="21">
        <f t="shared" si="211"/>
        <v>0</v>
      </c>
      <c r="SXY393" s="21">
        <f t="shared" si="211"/>
        <v>0</v>
      </c>
      <c r="SXZ393" s="21">
        <f t="shared" si="211"/>
        <v>0</v>
      </c>
      <c r="SYA393" s="21">
        <f t="shared" si="211"/>
        <v>0</v>
      </c>
      <c r="SYB393" s="21">
        <f t="shared" si="211"/>
        <v>0</v>
      </c>
      <c r="SYC393" s="21">
        <f t="shared" si="211"/>
        <v>0</v>
      </c>
      <c r="SYD393" s="21">
        <f t="shared" si="211"/>
        <v>0</v>
      </c>
      <c r="SYE393" s="21">
        <f t="shared" si="211"/>
        <v>0</v>
      </c>
      <c r="SYF393" s="21">
        <f t="shared" si="211"/>
        <v>0</v>
      </c>
      <c r="SYG393" s="21">
        <f t="shared" si="211"/>
        <v>0</v>
      </c>
      <c r="SYH393" s="21">
        <f t="shared" si="211"/>
        <v>0</v>
      </c>
      <c r="SYI393" s="21">
        <f t="shared" si="211"/>
        <v>0</v>
      </c>
      <c r="SYJ393" s="21">
        <f t="shared" si="211"/>
        <v>0</v>
      </c>
      <c r="SYK393" s="21">
        <f t="shared" si="211"/>
        <v>0</v>
      </c>
      <c r="SYL393" s="21">
        <f t="shared" si="211"/>
        <v>0</v>
      </c>
      <c r="SYM393" s="21">
        <f t="shared" si="211"/>
        <v>0</v>
      </c>
      <c r="SYN393" s="21">
        <f t="shared" si="211"/>
        <v>0</v>
      </c>
      <c r="SYO393" s="21">
        <f t="shared" ref="SYO393:TAZ393" si="212">SUM(SYO388:SYO392)</f>
        <v>0</v>
      </c>
      <c r="SYP393" s="21">
        <f t="shared" si="212"/>
        <v>0</v>
      </c>
      <c r="SYQ393" s="21">
        <f t="shared" si="212"/>
        <v>0</v>
      </c>
      <c r="SYR393" s="21">
        <f t="shared" si="212"/>
        <v>0</v>
      </c>
      <c r="SYS393" s="21">
        <f t="shared" si="212"/>
        <v>0</v>
      </c>
      <c r="SYT393" s="21">
        <f t="shared" si="212"/>
        <v>0</v>
      </c>
      <c r="SYU393" s="21">
        <f t="shared" si="212"/>
        <v>0</v>
      </c>
      <c r="SYV393" s="21">
        <f t="shared" si="212"/>
        <v>0</v>
      </c>
      <c r="SYW393" s="21">
        <f t="shared" si="212"/>
        <v>0</v>
      </c>
      <c r="SYX393" s="21">
        <f t="shared" si="212"/>
        <v>0</v>
      </c>
      <c r="SYY393" s="21">
        <f t="shared" si="212"/>
        <v>0</v>
      </c>
      <c r="SYZ393" s="21">
        <f t="shared" si="212"/>
        <v>0</v>
      </c>
      <c r="SZA393" s="21">
        <f t="shared" si="212"/>
        <v>0</v>
      </c>
      <c r="SZB393" s="21">
        <f t="shared" si="212"/>
        <v>0</v>
      </c>
      <c r="SZC393" s="21">
        <f t="shared" si="212"/>
        <v>0</v>
      </c>
      <c r="SZD393" s="21">
        <f t="shared" si="212"/>
        <v>0</v>
      </c>
      <c r="SZE393" s="21">
        <f t="shared" si="212"/>
        <v>0</v>
      </c>
      <c r="SZF393" s="21">
        <f t="shared" si="212"/>
        <v>0</v>
      </c>
      <c r="SZG393" s="21">
        <f t="shared" si="212"/>
        <v>0</v>
      </c>
      <c r="SZH393" s="21">
        <f t="shared" si="212"/>
        <v>0</v>
      </c>
      <c r="SZI393" s="21">
        <f t="shared" si="212"/>
        <v>0</v>
      </c>
      <c r="SZJ393" s="21">
        <f t="shared" si="212"/>
        <v>0</v>
      </c>
      <c r="SZK393" s="21">
        <f t="shared" si="212"/>
        <v>0</v>
      </c>
      <c r="SZL393" s="21">
        <f t="shared" si="212"/>
        <v>0</v>
      </c>
      <c r="SZM393" s="21">
        <f t="shared" si="212"/>
        <v>0</v>
      </c>
      <c r="SZN393" s="21">
        <f t="shared" si="212"/>
        <v>0</v>
      </c>
      <c r="SZO393" s="21">
        <f t="shared" si="212"/>
        <v>0</v>
      </c>
      <c r="SZP393" s="21">
        <f t="shared" si="212"/>
        <v>0</v>
      </c>
      <c r="SZQ393" s="21">
        <f t="shared" si="212"/>
        <v>0</v>
      </c>
      <c r="SZR393" s="21">
        <f t="shared" si="212"/>
        <v>0</v>
      </c>
      <c r="SZS393" s="21">
        <f t="shared" si="212"/>
        <v>0</v>
      </c>
      <c r="SZT393" s="21">
        <f t="shared" si="212"/>
        <v>0</v>
      </c>
      <c r="SZU393" s="21">
        <f t="shared" si="212"/>
        <v>0</v>
      </c>
      <c r="SZV393" s="21">
        <f t="shared" si="212"/>
        <v>0</v>
      </c>
      <c r="SZW393" s="21">
        <f t="shared" si="212"/>
        <v>0</v>
      </c>
      <c r="SZX393" s="21">
        <f t="shared" si="212"/>
        <v>0</v>
      </c>
      <c r="SZY393" s="21">
        <f t="shared" si="212"/>
        <v>0</v>
      </c>
      <c r="SZZ393" s="21">
        <f t="shared" si="212"/>
        <v>0</v>
      </c>
      <c r="TAA393" s="21">
        <f t="shared" si="212"/>
        <v>0</v>
      </c>
      <c r="TAB393" s="21">
        <f t="shared" si="212"/>
        <v>0</v>
      </c>
      <c r="TAC393" s="21">
        <f t="shared" si="212"/>
        <v>0</v>
      </c>
      <c r="TAD393" s="21">
        <f t="shared" si="212"/>
        <v>0</v>
      </c>
      <c r="TAE393" s="21">
        <f t="shared" si="212"/>
        <v>0</v>
      </c>
      <c r="TAF393" s="21">
        <f t="shared" si="212"/>
        <v>0</v>
      </c>
      <c r="TAG393" s="21">
        <f t="shared" si="212"/>
        <v>0</v>
      </c>
      <c r="TAH393" s="21">
        <f t="shared" si="212"/>
        <v>0</v>
      </c>
      <c r="TAI393" s="21">
        <f t="shared" si="212"/>
        <v>0</v>
      </c>
      <c r="TAJ393" s="21">
        <f t="shared" si="212"/>
        <v>0</v>
      </c>
      <c r="TAK393" s="21">
        <f t="shared" si="212"/>
        <v>0</v>
      </c>
      <c r="TAL393" s="21">
        <f t="shared" si="212"/>
        <v>0</v>
      </c>
      <c r="TAM393" s="21">
        <f t="shared" si="212"/>
        <v>0</v>
      </c>
      <c r="TAN393" s="21">
        <f t="shared" si="212"/>
        <v>0</v>
      </c>
      <c r="TAO393" s="21">
        <f t="shared" si="212"/>
        <v>0</v>
      </c>
      <c r="TAP393" s="21">
        <f t="shared" si="212"/>
        <v>0</v>
      </c>
      <c r="TAQ393" s="21">
        <f t="shared" si="212"/>
        <v>0</v>
      </c>
      <c r="TAR393" s="21">
        <f t="shared" si="212"/>
        <v>0</v>
      </c>
      <c r="TAS393" s="21">
        <f t="shared" si="212"/>
        <v>0</v>
      </c>
      <c r="TAT393" s="21">
        <f t="shared" si="212"/>
        <v>0</v>
      </c>
      <c r="TAU393" s="21">
        <f t="shared" si="212"/>
        <v>0</v>
      </c>
      <c r="TAV393" s="21">
        <f t="shared" si="212"/>
        <v>0</v>
      </c>
      <c r="TAW393" s="21">
        <f t="shared" si="212"/>
        <v>0</v>
      </c>
      <c r="TAX393" s="21">
        <f t="shared" si="212"/>
        <v>0</v>
      </c>
      <c r="TAY393" s="21">
        <f t="shared" si="212"/>
        <v>0</v>
      </c>
      <c r="TAZ393" s="21">
        <f t="shared" si="212"/>
        <v>0</v>
      </c>
      <c r="TBA393" s="21">
        <f t="shared" ref="TBA393:TDL393" si="213">SUM(TBA388:TBA392)</f>
        <v>0</v>
      </c>
      <c r="TBB393" s="21">
        <f t="shared" si="213"/>
        <v>0</v>
      </c>
      <c r="TBC393" s="21">
        <f t="shared" si="213"/>
        <v>0</v>
      </c>
      <c r="TBD393" s="21">
        <f t="shared" si="213"/>
        <v>0</v>
      </c>
      <c r="TBE393" s="21">
        <f t="shared" si="213"/>
        <v>0</v>
      </c>
      <c r="TBF393" s="21">
        <f t="shared" si="213"/>
        <v>0</v>
      </c>
      <c r="TBG393" s="21">
        <f t="shared" si="213"/>
        <v>0</v>
      </c>
      <c r="TBH393" s="21">
        <f t="shared" si="213"/>
        <v>0</v>
      </c>
      <c r="TBI393" s="21">
        <f t="shared" si="213"/>
        <v>0</v>
      </c>
      <c r="TBJ393" s="21">
        <f t="shared" si="213"/>
        <v>0</v>
      </c>
      <c r="TBK393" s="21">
        <f t="shared" si="213"/>
        <v>0</v>
      </c>
      <c r="TBL393" s="21">
        <f t="shared" si="213"/>
        <v>0</v>
      </c>
      <c r="TBM393" s="21">
        <f t="shared" si="213"/>
        <v>0</v>
      </c>
      <c r="TBN393" s="21">
        <f t="shared" si="213"/>
        <v>0</v>
      </c>
      <c r="TBO393" s="21">
        <f t="shared" si="213"/>
        <v>0</v>
      </c>
      <c r="TBP393" s="21">
        <f t="shared" si="213"/>
        <v>0</v>
      </c>
      <c r="TBQ393" s="21">
        <f t="shared" si="213"/>
        <v>0</v>
      </c>
      <c r="TBR393" s="21">
        <f t="shared" si="213"/>
        <v>0</v>
      </c>
      <c r="TBS393" s="21">
        <f t="shared" si="213"/>
        <v>0</v>
      </c>
      <c r="TBT393" s="21">
        <f t="shared" si="213"/>
        <v>0</v>
      </c>
      <c r="TBU393" s="21">
        <f t="shared" si="213"/>
        <v>0</v>
      </c>
      <c r="TBV393" s="21">
        <f t="shared" si="213"/>
        <v>0</v>
      </c>
      <c r="TBW393" s="21">
        <f t="shared" si="213"/>
        <v>0</v>
      </c>
      <c r="TBX393" s="21">
        <f t="shared" si="213"/>
        <v>0</v>
      </c>
      <c r="TBY393" s="21">
        <f t="shared" si="213"/>
        <v>0</v>
      </c>
      <c r="TBZ393" s="21">
        <f t="shared" si="213"/>
        <v>0</v>
      </c>
      <c r="TCA393" s="21">
        <f t="shared" si="213"/>
        <v>0</v>
      </c>
      <c r="TCB393" s="21">
        <f t="shared" si="213"/>
        <v>0</v>
      </c>
      <c r="TCC393" s="21">
        <f t="shared" si="213"/>
        <v>0</v>
      </c>
      <c r="TCD393" s="21">
        <f t="shared" si="213"/>
        <v>0</v>
      </c>
      <c r="TCE393" s="21">
        <f t="shared" si="213"/>
        <v>0</v>
      </c>
      <c r="TCF393" s="21">
        <f t="shared" si="213"/>
        <v>0</v>
      </c>
      <c r="TCG393" s="21">
        <f t="shared" si="213"/>
        <v>0</v>
      </c>
      <c r="TCH393" s="21">
        <f t="shared" si="213"/>
        <v>0</v>
      </c>
      <c r="TCI393" s="21">
        <f t="shared" si="213"/>
        <v>0</v>
      </c>
      <c r="TCJ393" s="21">
        <f t="shared" si="213"/>
        <v>0</v>
      </c>
      <c r="TCK393" s="21">
        <f t="shared" si="213"/>
        <v>0</v>
      </c>
      <c r="TCL393" s="21">
        <f t="shared" si="213"/>
        <v>0</v>
      </c>
      <c r="TCM393" s="21">
        <f t="shared" si="213"/>
        <v>0</v>
      </c>
      <c r="TCN393" s="21">
        <f t="shared" si="213"/>
        <v>0</v>
      </c>
      <c r="TCO393" s="21">
        <f t="shared" si="213"/>
        <v>0</v>
      </c>
      <c r="TCP393" s="21">
        <f t="shared" si="213"/>
        <v>0</v>
      </c>
      <c r="TCQ393" s="21">
        <f t="shared" si="213"/>
        <v>0</v>
      </c>
      <c r="TCR393" s="21">
        <f t="shared" si="213"/>
        <v>0</v>
      </c>
      <c r="TCS393" s="21">
        <f t="shared" si="213"/>
        <v>0</v>
      </c>
      <c r="TCT393" s="21">
        <f t="shared" si="213"/>
        <v>0</v>
      </c>
      <c r="TCU393" s="21">
        <f t="shared" si="213"/>
        <v>0</v>
      </c>
      <c r="TCV393" s="21">
        <f t="shared" si="213"/>
        <v>0</v>
      </c>
      <c r="TCW393" s="21">
        <f t="shared" si="213"/>
        <v>0</v>
      </c>
      <c r="TCX393" s="21">
        <f t="shared" si="213"/>
        <v>0</v>
      </c>
      <c r="TCY393" s="21">
        <f t="shared" si="213"/>
        <v>0</v>
      </c>
      <c r="TCZ393" s="21">
        <f t="shared" si="213"/>
        <v>0</v>
      </c>
      <c r="TDA393" s="21">
        <f t="shared" si="213"/>
        <v>0</v>
      </c>
      <c r="TDB393" s="21">
        <f t="shared" si="213"/>
        <v>0</v>
      </c>
      <c r="TDC393" s="21">
        <f t="shared" si="213"/>
        <v>0</v>
      </c>
      <c r="TDD393" s="21">
        <f t="shared" si="213"/>
        <v>0</v>
      </c>
      <c r="TDE393" s="21">
        <f t="shared" si="213"/>
        <v>0</v>
      </c>
      <c r="TDF393" s="21">
        <f t="shared" si="213"/>
        <v>0</v>
      </c>
      <c r="TDG393" s="21">
        <f t="shared" si="213"/>
        <v>0</v>
      </c>
      <c r="TDH393" s="21">
        <f t="shared" si="213"/>
        <v>0</v>
      </c>
      <c r="TDI393" s="21">
        <f t="shared" si="213"/>
        <v>0</v>
      </c>
      <c r="TDJ393" s="21">
        <f t="shared" si="213"/>
        <v>0</v>
      </c>
      <c r="TDK393" s="21">
        <f t="shared" si="213"/>
        <v>0</v>
      </c>
      <c r="TDL393" s="21">
        <f t="shared" si="213"/>
        <v>0</v>
      </c>
      <c r="TDM393" s="21">
        <f t="shared" ref="TDM393:TFX393" si="214">SUM(TDM388:TDM392)</f>
        <v>0</v>
      </c>
      <c r="TDN393" s="21">
        <f t="shared" si="214"/>
        <v>0</v>
      </c>
      <c r="TDO393" s="21">
        <f t="shared" si="214"/>
        <v>0</v>
      </c>
      <c r="TDP393" s="21">
        <f t="shared" si="214"/>
        <v>0</v>
      </c>
      <c r="TDQ393" s="21">
        <f t="shared" si="214"/>
        <v>0</v>
      </c>
      <c r="TDR393" s="21">
        <f t="shared" si="214"/>
        <v>0</v>
      </c>
      <c r="TDS393" s="21">
        <f t="shared" si="214"/>
        <v>0</v>
      </c>
      <c r="TDT393" s="21">
        <f t="shared" si="214"/>
        <v>0</v>
      </c>
      <c r="TDU393" s="21">
        <f t="shared" si="214"/>
        <v>0</v>
      </c>
      <c r="TDV393" s="21">
        <f t="shared" si="214"/>
        <v>0</v>
      </c>
      <c r="TDW393" s="21">
        <f t="shared" si="214"/>
        <v>0</v>
      </c>
      <c r="TDX393" s="21">
        <f t="shared" si="214"/>
        <v>0</v>
      </c>
      <c r="TDY393" s="21">
        <f t="shared" si="214"/>
        <v>0</v>
      </c>
      <c r="TDZ393" s="21">
        <f t="shared" si="214"/>
        <v>0</v>
      </c>
      <c r="TEA393" s="21">
        <f t="shared" si="214"/>
        <v>0</v>
      </c>
      <c r="TEB393" s="21">
        <f t="shared" si="214"/>
        <v>0</v>
      </c>
      <c r="TEC393" s="21">
        <f t="shared" si="214"/>
        <v>0</v>
      </c>
      <c r="TED393" s="21">
        <f t="shared" si="214"/>
        <v>0</v>
      </c>
      <c r="TEE393" s="21">
        <f t="shared" si="214"/>
        <v>0</v>
      </c>
      <c r="TEF393" s="21">
        <f t="shared" si="214"/>
        <v>0</v>
      </c>
      <c r="TEG393" s="21">
        <f t="shared" si="214"/>
        <v>0</v>
      </c>
      <c r="TEH393" s="21">
        <f t="shared" si="214"/>
        <v>0</v>
      </c>
      <c r="TEI393" s="21">
        <f t="shared" si="214"/>
        <v>0</v>
      </c>
      <c r="TEJ393" s="21">
        <f t="shared" si="214"/>
        <v>0</v>
      </c>
      <c r="TEK393" s="21">
        <f t="shared" si="214"/>
        <v>0</v>
      </c>
      <c r="TEL393" s="21">
        <f t="shared" si="214"/>
        <v>0</v>
      </c>
      <c r="TEM393" s="21">
        <f t="shared" si="214"/>
        <v>0</v>
      </c>
      <c r="TEN393" s="21">
        <f t="shared" si="214"/>
        <v>0</v>
      </c>
      <c r="TEO393" s="21">
        <f t="shared" si="214"/>
        <v>0</v>
      </c>
      <c r="TEP393" s="21">
        <f t="shared" si="214"/>
        <v>0</v>
      </c>
      <c r="TEQ393" s="21">
        <f t="shared" si="214"/>
        <v>0</v>
      </c>
      <c r="TER393" s="21">
        <f t="shared" si="214"/>
        <v>0</v>
      </c>
      <c r="TES393" s="21">
        <f t="shared" si="214"/>
        <v>0</v>
      </c>
      <c r="TET393" s="21">
        <f t="shared" si="214"/>
        <v>0</v>
      </c>
      <c r="TEU393" s="21">
        <f t="shared" si="214"/>
        <v>0</v>
      </c>
      <c r="TEV393" s="21">
        <f t="shared" si="214"/>
        <v>0</v>
      </c>
      <c r="TEW393" s="21">
        <f t="shared" si="214"/>
        <v>0</v>
      </c>
      <c r="TEX393" s="21">
        <f t="shared" si="214"/>
        <v>0</v>
      </c>
      <c r="TEY393" s="21">
        <f t="shared" si="214"/>
        <v>0</v>
      </c>
      <c r="TEZ393" s="21">
        <f t="shared" si="214"/>
        <v>0</v>
      </c>
      <c r="TFA393" s="21">
        <f t="shared" si="214"/>
        <v>0</v>
      </c>
      <c r="TFB393" s="21">
        <f t="shared" si="214"/>
        <v>0</v>
      </c>
      <c r="TFC393" s="21">
        <f t="shared" si="214"/>
        <v>0</v>
      </c>
      <c r="TFD393" s="21">
        <f t="shared" si="214"/>
        <v>0</v>
      </c>
      <c r="TFE393" s="21">
        <f t="shared" si="214"/>
        <v>0</v>
      </c>
      <c r="TFF393" s="21">
        <f t="shared" si="214"/>
        <v>0</v>
      </c>
      <c r="TFG393" s="21">
        <f t="shared" si="214"/>
        <v>0</v>
      </c>
      <c r="TFH393" s="21">
        <f t="shared" si="214"/>
        <v>0</v>
      </c>
      <c r="TFI393" s="21">
        <f t="shared" si="214"/>
        <v>0</v>
      </c>
      <c r="TFJ393" s="21">
        <f t="shared" si="214"/>
        <v>0</v>
      </c>
      <c r="TFK393" s="21">
        <f t="shared" si="214"/>
        <v>0</v>
      </c>
      <c r="TFL393" s="21">
        <f t="shared" si="214"/>
        <v>0</v>
      </c>
      <c r="TFM393" s="21">
        <f t="shared" si="214"/>
        <v>0</v>
      </c>
      <c r="TFN393" s="21">
        <f t="shared" si="214"/>
        <v>0</v>
      </c>
      <c r="TFO393" s="21">
        <f t="shared" si="214"/>
        <v>0</v>
      </c>
      <c r="TFP393" s="21">
        <f t="shared" si="214"/>
        <v>0</v>
      </c>
      <c r="TFQ393" s="21">
        <f t="shared" si="214"/>
        <v>0</v>
      </c>
      <c r="TFR393" s="21">
        <f t="shared" si="214"/>
        <v>0</v>
      </c>
      <c r="TFS393" s="21">
        <f t="shared" si="214"/>
        <v>0</v>
      </c>
      <c r="TFT393" s="21">
        <f t="shared" si="214"/>
        <v>0</v>
      </c>
      <c r="TFU393" s="21">
        <f t="shared" si="214"/>
        <v>0</v>
      </c>
      <c r="TFV393" s="21">
        <f t="shared" si="214"/>
        <v>0</v>
      </c>
      <c r="TFW393" s="21">
        <f t="shared" si="214"/>
        <v>0</v>
      </c>
      <c r="TFX393" s="21">
        <f t="shared" si="214"/>
        <v>0</v>
      </c>
      <c r="TFY393" s="21">
        <f t="shared" ref="TFY393:TIJ393" si="215">SUM(TFY388:TFY392)</f>
        <v>0</v>
      </c>
      <c r="TFZ393" s="21">
        <f t="shared" si="215"/>
        <v>0</v>
      </c>
      <c r="TGA393" s="21">
        <f t="shared" si="215"/>
        <v>0</v>
      </c>
      <c r="TGB393" s="21">
        <f t="shared" si="215"/>
        <v>0</v>
      </c>
      <c r="TGC393" s="21">
        <f t="shared" si="215"/>
        <v>0</v>
      </c>
      <c r="TGD393" s="21">
        <f t="shared" si="215"/>
        <v>0</v>
      </c>
      <c r="TGE393" s="21">
        <f t="shared" si="215"/>
        <v>0</v>
      </c>
      <c r="TGF393" s="21">
        <f t="shared" si="215"/>
        <v>0</v>
      </c>
      <c r="TGG393" s="21">
        <f t="shared" si="215"/>
        <v>0</v>
      </c>
      <c r="TGH393" s="21">
        <f t="shared" si="215"/>
        <v>0</v>
      </c>
      <c r="TGI393" s="21">
        <f t="shared" si="215"/>
        <v>0</v>
      </c>
      <c r="TGJ393" s="21">
        <f t="shared" si="215"/>
        <v>0</v>
      </c>
      <c r="TGK393" s="21">
        <f t="shared" si="215"/>
        <v>0</v>
      </c>
      <c r="TGL393" s="21">
        <f t="shared" si="215"/>
        <v>0</v>
      </c>
      <c r="TGM393" s="21">
        <f t="shared" si="215"/>
        <v>0</v>
      </c>
      <c r="TGN393" s="21">
        <f t="shared" si="215"/>
        <v>0</v>
      </c>
      <c r="TGO393" s="21">
        <f t="shared" si="215"/>
        <v>0</v>
      </c>
      <c r="TGP393" s="21">
        <f t="shared" si="215"/>
        <v>0</v>
      </c>
      <c r="TGQ393" s="21">
        <f t="shared" si="215"/>
        <v>0</v>
      </c>
      <c r="TGR393" s="21">
        <f t="shared" si="215"/>
        <v>0</v>
      </c>
      <c r="TGS393" s="21">
        <f t="shared" si="215"/>
        <v>0</v>
      </c>
      <c r="TGT393" s="21">
        <f t="shared" si="215"/>
        <v>0</v>
      </c>
      <c r="TGU393" s="21">
        <f t="shared" si="215"/>
        <v>0</v>
      </c>
      <c r="TGV393" s="21">
        <f t="shared" si="215"/>
        <v>0</v>
      </c>
      <c r="TGW393" s="21">
        <f t="shared" si="215"/>
        <v>0</v>
      </c>
      <c r="TGX393" s="21">
        <f t="shared" si="215"/>
        <v>0</v>
      </c>
      <c r="TGY393" s="21">
        <f t="shared" si="215"/>
        <v>0</v>
      </c>
      <c r="TGZ393" s="21">
        <f t="shared" si="215"/>
        <v>0</v>
      </c>
      <c r="THA393" s="21">
        <f t="shared" si="215"/>
        <v>0</v>
      </c>
      <c r="THB393" s="21">
        <f t="shared" si="215"/>
        <v>0</v>
      </c>
      <c r="THC393" s="21">
        <f t="shared" si="215"/>
        <v>0</v>
      </c>
      <c r="THD393" s="21">
        <f t="shared" si="215"/>
        <v>0</v>
      </c>
      <c r="THE393" s="21">
        <f t="shared" si="215"/>
        <v>0</v>
      </c>
      <c r="THF393" s="21">
        <f t="shared" si="215"/>
        <v>0</v>
      </c>
      <c r="THG393" s="21">
        <f t="shared" si="215"/>
        <v>0</v>
      </c>
      <c r="THH393" s="21">
        <f t="shared" si="215"/>
        <v>0</v>
      </c>
      <c r="THI393" s="21">
        <f t="shared" si="215"/>
        <v>0</v>
      </c>
      <c r="THJ393" s="21">
        <f t="shared" si="215"/>
        <v>0</v>
      </c>
      <c r="THK393" s="21">
        <f t="shared" si="215"/>
        <v>0</v>
      </c>
      <c r="THL393" s="21">
        <f t="shared" si="215"/>
        <v>0</v>
      </c>
      <c r="THM393" s="21">
        <f t="shared" si="215"/>
        <v>0</v>
      </c>
      <c r="THN393" s="21">
        <f t="shared" si="215"/>
        <v>0</v>
      </c>
      <c r="THO393" s="21">
        <f t="shared" si="215"/>
        <v>0</v>
      </c>
      <c r="THP393" s="21">
        <f t="shared" si="215"/>
        <v>0</v>
      </c>
      <c r="THQ393" s="21">
        <f t="shared" si="215"/>
        <v>0</v>
      </c>
      <c r="THR393" s="21">
        <f t="shared" si="215"/>
        <v>0</v>
      </c>
      <c r="THS393" s="21">
        <f t="shared" si="215"/>
        <v>0</v>
      </c>
      <c r="THT393" s="21">
        <f t="shared" si="215"/>
        <v>0</v>
      </c>
      <c r="THU393" s="21">
        <f t="shared" si="215"/>
        <v>0</v>
      </c>
      <c r="THV393" s="21">
        <f t="shared" si="215"/>
        <v>0</v>
      </c>
      <c r="THW393" s="21">
        <f t="shared" si="215"/>
        <v>0</v>
      </c>
      <c r="THX393" s="21">
        <f t="shared" si="215"/>
        <v>0</v>
      </c>
      <c r="THY393" s="21">
        <f t="shared" si="215"/>
        <v>0</v>
      </c>
      <c r="THZ393" s="21">
        <f t="shared" si="215"/>
        <v>0</v>
      </c>
      <c r="TIA393" s="21">
        <f t="shared" si="215"/>
        <v>0</v>
      </c>
      <c r="TIB393" s="21">
        <f t="shared" si="215"/>
        <v>0</v>
      </c>
      <c r="TIC393" s="21">
        <f t="shared" si="215"/>
        <v>0</v>
      </c>
      <c r="TID393" s="21">
        <f t="shared" si="215"/>
        <v>0</v>
      </c>
      <c r="TIE393" s="21">
        <f t="shared" si="215"/>
        <v>0</v>
      </c>
      <c r="TIF393" s="21">
        <f t="shared" si="215"/>
        <v>0</v>
      </c>
      <c r="TIG393" s="21">
        <f t="shared" si="215"/>
        <v>0</v>
      </c>
      <c r="TIH393" s="21">
        <f t="shared" si="215"/>
        <v>0</v>
      </c>
      <c r="TII393" s="21">
        <f t="shared" si="215"/>
        <v>0</v>
      </c>
      <c r="TIJ393" s="21">
        <f t="shared" si="215"/>
        <v>0</v>
      </c>
      <c r="TIK393" s="21">
        <f t="shared" ref="TIK393:TKV393" si="216">SUM(TIK388:TIK392)</f>
        <v>0</v>
      </c>
      <c r="TIL393" s="21">
        <f t="shared" si="216"/>
        <v>0</v>
      </c>
      <c r="TIM393" s="21">
        <f t="shared" si="216"/>
        <v>0</v>
      </c>
      <c r="TIN393" s="21">
        <f t="shared" si="216"/>
        <v>0</v>
      </c>
      <c r="TIO393" s="21">
        <f t="shared" si="216"/>
        <v>0</v>
      </c>
      <c r="TIP393" s="21">
        <f t="shared" si="216"/>
        <v>0</v>
      </c>
      <c r="TIQ393" s="21">
        <f t="shared" si="216"/>
        <v>0</v>
      </c>
      <c r="TIR393" s="21">
        <f t="shared" si="216"/>
        <v>0</v>
      </c>
      <c r="TIS393" s="21">
        <f t="shared" si="216"/>
        <v>0</v>
      </c>
      <c r="TIT393" s="21">
        <f t="shared" si="216"/>
        <v>0</v>
      </c>
      <c r="TIU393" s="21">
        <f t="shared" si="216"/>
        <v>0</v>
      </c>
      <c r="TIV393" s="21">
        <f t="shared" si="216"/>
        <v>0</v>
      </c>
      <c r="TIW393" s="21">
        <f t="shared" si="216"/>
        <v>0</v>
      </c>
      <c r="TIX393" s="21">
        <f t="shared" si="216"/>
        <v>0</v>
      </c>
      <c r="TIY393" s="21">
        <f t="shared" si="216"/>
        <v>0</v>
      </c>
      <c r="TIZ393" s="21">
        <f t="shared" si="216"/>
        <v>0</v>
      </c>
      <c r="TJA393" s="21">
        <f t="shared" si="216"/>
        <v>0</v>
      </c>
      <c r="TJB393" s="21">
        <f t="shared" si="216"/>
        <v>0</v>
      </c>
      <c r="TJC393" s="21">
        <f t="shared" si="216"/>
        <v>0</v>
      </c>
      <c r="TJD393" s="21">
        <f t="shared" si="216"/>
        <v>0</v>
      </c>
      <c r="TJE393" s="21">
        <f t="shared" si="216"/>
        <v>0</v>
      </c>
      <c r="TJF393" s="21">
        <f t="shared" si="216"/>
        <v>0</v>
      </c>
      <c r="TJG393" s="21">
        <f t="shared" si="216"/>
        <v>0</v>
      </c>
      <c r="TJH393" s="21">
        <f t="shared" si="216"/>
        <v>0</v>
      </c>
      <c r="TJI393" s="21">
        <f t="shared" si="216"/>
        <v>0</v>
      </c>
      <c r="TJJ393" s="21">
        <f t="shared" si="216"/>
        <v>0</v>
      </c>
      <c r="TJK393" s="21">
        <f t="shared" si="216"/>
        <v>0</v>
      </c>
      <c r="TJL393" s="21">
        <f t="shared" si="216"/>
        <v>0</v>
      </c>
      <c r="TJM393" s="21">
        <f t="shared" si="216"/>
        <v>0</v>
      </c>
      <c r="TJN393" s="21">
        <f t="shared" si="216"/>
        <v>0</v>
      </c>
      <c r="TJO393" s="21">
        <f t="shared" si="216"/>
        <v>0</v>
      </c>
      <c r="TJP393" s="21">
        <f t="shared" si="216"/>
        <v>0</v>
      </c>
      <c r="TJQ393" s="21">
        <f t="shared" si="216"/>
        <v>0</v>
      </c>
      <c r="TJR393" s="21">
        <f t="shared" si="216"/>
        <v>0</v>
      </c>
      <c r="TJS393" s="21">
        <f t="shared" si="216"/>
        <v>0</v>
      </c>
      <c r="TJT393" s="21">
        <f t="shared" si="216"/>
        <v>0</v>
      </c>
      <c r="TJU393" s="21">
        <f t="shared" si="216"/>
        <v>0</v>
      </c>
      <c r="TJV393" s="21">
        <f t="shared" si="216"/>
        <v>0</v>
      </c>
      <c r="TJW393" s="21">
        <f t="shared" si="216"/>
        <v>0</v>
      </c>
      <c r="TJX393" s="21">
        <f t="shared" si="216"/>
        <v>0</v>
      </c>
      <c r="TJY393" s="21">
        <f t="shared" si="216"/>
        <v>0</v>
      </c>
      <c r="TJZ393" s="21">
        <f t="shared" si="216"/>
        <v>0</v>
      </c>
      <c r="TKA393" s="21">
        <f t="shared" si="216"/>
        <v>0</v>
      </c>
      <c r="TKB393" s="21">
        <f t="shared" si="216"/>
        <v>0</v>
      </c>
      <c r="TKC393" s="21">
        <f t="shared" si="216"/>
        <v>0</v>
      </c>
      <c r="TKD393" s="21">
        <f t="shared" si="216"/>
        <v>0</v>
      </c>
      <c r="TKE393" s="21">
        <f t="shared" si="216"/>
        <v>0</v>
      </c>
      <c r="TKF393" s="21">
        <f t="shared" si="216"/>
        <v>0</v>
      </c>
      <c r="TKG393" s="21">
        <f t="shared" si="216"/>
        <v>0</v>
      </c>
      <c r="TKH393" s="21">
        <f t="shared" si="216"/>
        <v>0</v>
      </c>
      <c r="TKI393" s="21">
        <f t="shared" si="216"/>
        <v>0</v>
      </c>
      <c r="TKJ393" s="21">
        <f t="shared" si="216"/>
        <v>0</v>
      </c>
      <c r="TKK393" s="21">
        <f t="shared" si="216"/>
        <v>0</v>
      </c>
      <c r="TKL393" s="21">
        <f t="shared" si="216"/>
        <v>0</v>
      </c>
      <c r="TKM393" s="21">
        <f t="shared" si="216"/>
        <v>0</v>
      </c>
      <c r="TKN393" s="21">
        <f t="shared" si="216"/>
        <v>0</v>
      </c>
      <c r="TKO393" s="21">
        <f t="shared" si="216"/>
        <v>0</v>
      </c>
      <c r="TKP393" s="21">
        <f t="shared" si="216"/>
        <v>0</v>
      </c>
      <c r="TKQ393" s="21">
        <f t="shared" si="216"/>
        <v>0</v>
      </c>
      <c r="TKR393" s="21">
        <f t="shared" si="216"/>
        <v>0</v>
      </c>
      <c r="TKS393" s="21">
        <f t="shared" si="216"/>
        <v>0</v>
      </c>
      <c r="TKT393" s="21">
        <f t="shared" si="216"/>
        <v>0</v>
      </c>
      <c r="TKU393" s="21">
        <f t="shared" si="216"/>
        <v>0</v>
      </c>
      <c r="TKV393" s="21">
        <f t="shared" si="216"/>
        <v>0</v>
      </c>
      <c r="TKW393" s="21">
        <f t="shared" ref="TKW393:TNH393" si="217">SUM(TKW388:TKW392)</f>
        <v>0</v>
      </c>
      <c r="TKX393" s="21">
        <f t="shared" si="217"/>
        <v>0</v>
      </c>
      <c r="TKY393" s="21">
        <f t="shared" si="217"/>
        <v>0</v>
      </c>
      <c r="TKZ393" s="21">
        <f t="shared" si="217"/>
        <v>0</v>
      </c>
      <c r="TLA393" s="21">
        <f t="shared" si="217"/>
        <v>0</v>
      </c>
      <c r="TLB393" s="21">
        <f t="shared" si="217"/>
        <v>0</v>
      </c>
      <c r="TLC393" s="21">
        <f t="shared" si="217"/>
        <v>0</v>
      </c>
      <c r="TLD393" s="21">
        <f t="shared" si="217"/>
        <v>0</v>
      </c>
      <c r="TLE393" s="21">
        <f t="shared" si="217"/>
        <v>0</v>
      </c>
      <c r="TLF393" s="21">
        <f t="shared" si="217"/>
        <v>0</v>
      </c>
      <c r="TLG393" s="21">
        <f t="shared" si="217"/>
        <v>0</v>
      </c>
      <c r="TLH393" s="21">
        <f t="shared" si="217"/>
        <v>0</v>
      </c>
      <c r="TLI393" s="21">
        <f t="shared" si="217"/>
        <v>0</v>
      </c>
      <c r="TLJ393" s="21">
        <f t="shared" si="217"/>
        <v>0</v>
      </c>
      <c r="TLK393" s="21">
        <f t="shared" si="217"/>
        <v>0</v>
      </c>
      <c r="TLL393" s="21">
        <f t="shared" si="217"/>
        <v>0</v>
      </c>
      <c r="TLM393" s="21">
        <f t="shared" si="217"/>
        <v>0</v>
      </c>
      <c r="TLN393" s="21">
        <f t="shared" si="217"/>
        <v>0</v>
      </c>
      <c r="TLO393" s="21">
        <f t="shared" si="217"/>
        <v>0</v>
      </c>
      <c r="TLP393" s="21">
        <f t="shared" si="217"/>
        <v>0</v>
      </c>
      <c r="TLQ393" s="21">
        <f t="shared" si="217"/>
        <v>0</v>
      </c>
      <c r="TLR393" s="21">
        <f t="shared" si="217"/>
        <v>0</v>
      </c>
      <c r="TLS393" s="21">
        <f t="shared" si="217"/>
        <v>0</v>
      </c>
      <c r="TLT393" s="21">
        <f t="shared" si="217"/>
        <v>0</v>
      </c>
      <c r="TLU393" s="21">
        <f t="shared" si="217"/>
        <v>0</v>
      </c>
      <c r="TLV393" s="21">
        <f t="shared" si="217"/>
        <v>0</v>
      </c>
      <c r="TLW393" s="21">
        <f t="shared" si="217"/>
        <v>0</v>
      </c>
      <c r="TLX393" s="21">
        <f t="shared" si="217"/>
        <v>0</v>
      </c>
      <c r="TLY393" s="21">
        <f t="shared" si="217"/>
        <v>0</v>
      </c>
      <c r="TLZ393" s="21">
        <f t="shared" si="217"/>
        <v>0</v>
      </c>
      <c r="TMA393" s="21">
        <f t="shared" si="217"/>
        <v>0</v>
      </c>
      <c r="TMB393" s="21">
        <f t="shared" si="217"/>
        <v>0</v>
      </c>
      <c r="TMC393" s="21">
        <f t="shared" si="217"/>
        <v>0</v>
      </c>
      <c r="TMD393" s="21">
        <f t="shared" si="217"/>
        <v>0</v>
      </c>
      <c r="TME393" s="21">
        <f t="shared" si="217"/>
        <v>0</v>
      </c>
      <c r="TMF393" s="21">
        <f t="shared" si="217"/>
        <v>0</v>
      </c>
      <c r="TMG393" s="21">
        <f t="shared" si="217"/>
        <v>0</v>
      </c>
      <c r="TMH393" s="21">
        <f t="shared" si="217"/>
        <v>0</v>
      </c>
      <c r="TMI393" s="21">
        <f t="shared" si="217"/>
        <v>0</v>
      </c>
      <c r="TMJ393" s="21">
        <f t="shared" si="217"/>
        <v>0</v>
      </c>
      <c r="TMK393" s="21">
        <f t="shared" si="217"/>
        <v>0</v>
      </c>
      <c r="TML393" s="21">
        <f t="shared" si="217"/>
        <v>0</v>
      </c>
      <c r="TMM393" s="21">
        <f t="shared" si="217"/>
        <v>0</v>
      </c>
      <c r="TMN393" s="21">
        <f t="shared" si="217"/>
        <v>0</v>
      </c>
      <c r="TMO393" s="21">
        <f t="shared" si="217"/>
        <v>0</v>
      </c>
      <c r="TMP393" s="21">
        <f t="shared" si="217"/>
        <v>0</v>
      </c>
      <c r="TMQ393" s="21">
        <f t="shared" si="217"/>
        <v>0</v>
      </c>
      <c r="TMR393" s="21">
        <f t="shared" si="217"/>
        <v>0</v>
      </c>
      <c r="TMS393" s="21">
        <f t="shared" si="217"/>
        <v>0</v>
      </c>
      <c r="TMT393" s="21">
        <f t="shared" si="217"/>
        <v>0</v>
      </c>
      <c r="TMU393" s="21">
        <f t="shared" si="217"/>
        <v>0</v>
      </c>
      <c r="TMV393" s="21">
        <f t="shared" si="217"/>
        <v>0</v>
      </c>
      <c r="TMW393" s="21">
        <f t="shared" si="217"/>
        <v>0</v>
      </c>
      <c r="TMX393" s="21">
        <f t="shared" si="217"/>
        <v>0</v>
      </c>
      <c r="TMY393" s="21">
        <f t="shared" si="217"/>
        <v>0</v>
      </c>
      <c r="TMZ393" s="21">
        <f t="shared" si="217"/>
        <v>0</v>
      </c>
      <c r="TNA393" s="21">
        <f t="shared" si="217"/>
        <v>0</v>
      </c>
      <c r="TNB393" s="21">
        <f t="shared" si="217"/>
        <v>0</v>
      </c>
      <c r="TNC393" s="21">
        <f t="shared" si="217"/>
        <v>0</v>
      </c>
      <c r="TND393" s="21">
        <f t="shared" si="217"/>
        <v>0</v>
      </c>
      <c r="TNE393" s="21">
        <f t="shared" si="217"/>
        <v>0</v>
      </c>
      <c r="TNF393" s="21">
        <f t="shared" si="217"/>
        <v>0</v>
      </c>
      <c r="TNG393" s="21">
        <f t="shared" si="217"/>
        <v>0</v>
      </c>
      <c r="TNH393" s="21">
        <f t="shared" si="217"/>
        <v>0</v>
      </c>
      <c r="TNI393" s="21">
        <f t="shared" ref="TNI393:TPT393" si="218">SUM(TNI388:TNI392)</f>
        <v>0</v>
      </c>
      <c r="TNJ393" s="21">
        <f t="shared" si="218"/>
        <v>0</v>
      </c>
      <c r="TNK393" s="21">
        <f t="shared" si="218"/>
        <v>0</v>
      </c>
      <c r="TNL393" s="21">
        <f t="shared" si="218"/>
        <v>0</v>
      </c>
      <c r="TNM393" s="21">
        <f t="shared" si="218"/>
        <v>0</v>
      </c>
      <c r="TNN393" s="21">
        <f t="shared" si="218"/>
        <v>0</v>
      </c>
      <c r="TNO393" s="21">
        <f t="shared" si="218"/>
        <v>0</v>
      </c>
      <c r="TNP393" s="21">
        <f t="shared" si="218"/>
        <v>0</v>
      </c>
      <c r="TNQ393" s="21">
        <f t="shared" si="218"/>
        <v>0</v>
      </c>
      <c r="TNR393" s="21">
        <f t="shared" si="218"/>
        <v>0</v>
      </c>
      <c r="TNS393" s="21">
        <f t="shared" si="218"/>
        <v>0</v>
      </c>
      <c r="TNT393" s="21">
        <f t="shared" si="218"/>
        <v>0</v>
      </c>
      <c r="TNU393" s="21">
        <f t="shared" si="218"/>
        <v>0</v>
      </c>
      <c r="TNV393" s="21">
        <f t="shared" si="218"/>
        <v>0</v>
      </c>
      <c r="TNW393" s="21">
        <f t="shared" si="218"/>
        <v>0</v>
      </c>
      <c r="TNX393" s="21">
        <f t="shared" si="218"/>
        <v>0</v>
      </c>
      <c r="TNY393" s="21">
        <f t="shared" si="218"/>
        <v>0</v>
      </c>
      <c r="TNZ393" s="21">
        <f t="shared" si="218"/>
        <v>0</v>
      </c>
      <c r="TOA393" s="21">
        <f t="shared" si="218"/>
        <v>0</v>
      </c>
      <c r="TOB393" s="21">
        <f t="shared" si="218"/>
        <v>0</v>
      </c>
      <c r="TOC393" s="21">
        <f t="shared" si="218"/>
        <v>0</v>
      </c>
      <c r="TOD393" s="21">
        <f t="shared" si="218"/>
        <v>0</v>
      </c>
      <c r="TOE393" s="21">
        <f t="shared" si="218"/>
        <v>0</v>
      </c>
      <c r="TOF393" s="21">
        <f t="shared" si="218"/>
        <v>0</v>
      </c>
      <c r="TOG393" s="21">
        <f t="shared" si="218"/>
        <v>0</v>
      </c>
      <c r="TOH393" s="21">
        <f t="shared" si="218"/>
        <v>0</v>
      </c>
      <c r="TOI393" s="21">
        <f t="shared" si="218"/>
        <v>0</v>
      </c>
      <c r="TOJ393" s="21">
        <f t="shared" si="218"/>
        <v>0</v>
      </c>
      <c r="TOK393" s="21">
        <f t="shared" si="218"/>
        <v>0</v>
      </c>
      <c r="TOL393" s="21">
        <f t="shared" si="218"/>
        <v>0</v>
      </c>
      <c r="TOM393" s="21">
        <f t="shared" si="218"/>
        <v>0</v>
      </c>
      <c r="TON393" s="21">
        <f t="shared" si="218"/>
        <v>0</v>
      </c>
      <c r="TOO393" s="21">
        <f t="shared" si="218"/>
        <v>0</v>
      </c>
      <c r="TOP393" s="21">
        <f t="shared" si="218"/>
        <v>0</v>
      </c>
      <c r="TOQ393" s="21">
        <f t="shared" si="218"/>
        <v>0</v>
      </c>
      <c r="TOR393" s="21">
        <f t="shared" si="218"/>
        <v>0</v>
      </c>
      <c r="TOS393" s="21">
        <f t="shared" si="218"/>
        <v>0</v>
      </c>
      <c r="TOT393" s="21">
        <f t="shared" si="218"/>
        <v>0</v>
      </c>
      <c r="TOU393" s="21">
        <f t="shared" si="218"/>
        <v>0</v>
      </c>
      <c r="TOV393" s="21">
        <f t="shared" si="218"/>
        <v>0</v>
      </c>
      <c r="TOW393" s="21">
        <f t="shared" si="218"/>
        <v>0</v>
      </c>
      <c r="TOX393" s="21">
        <f t="shared" si="218"/>
        <v>0</v>
      </c>
      <c r="TOY393" s="21">
        <f t="shared" si="218"/>
        <v>0</v>
      </c>
      <c r="TOZ393" s="21">
        <f t="shared" si="218"/>
        <v>0</v>
      </c>
      <c r="TPA393" s="21">
        <f t="shared" si="218"/>
        <v>0</v>
      </c>
      <c r="TPB393" s="21">
        <f t="shared" si="218"/>
        <v>0</v>
      </c>
      <c r="TPC393" s="21">
        <f t="shared" si="218"/>
        <v>0</v>
      </c>
      <c r="TPD393" s="21">
        <f t="shared" si="218"/>
        <v>0</v>
      </c>
      <c r="TPE393" s="21">
        <f t="shared" si="218"/>
        <v>0</v>
      </c>
      <c r="TPF393" s="21">
        <f t="shared" si="218"/>
        <v>0</v>
      </c>
      <c r="TPG393" s="21">
        <f t="shared" si="218"/>
        <v>0</v>
      </c>
      <c r="TPH393" s="21">
        <f t="shared" si="218"/>
        <v>0</v>
      </c>
      <c r="TPI393" s="21">
        <f t="shared" si="218"/>
        <v>0</v>
      </c>
      <c r="TPJ393" s="21">
        <f t="shared" si="218"/>
        <v>0</v>
      </c>
      <c r="TPK393" s="21">
        <f t="shared" si="218"/>
        <v>0</v>
      </c>
      <c r="TPL393" s="21">
        <f t="shared" si="218"/>
        <v>0</v>
      </c>
      <c r="TPM393" s="21">
        <f t="shared" si="218"/>
        <v>0</v>
      </c>
      <c r="TPN393" s="21">
        <f t="shared" si="218"/>
        <v>0</v>
      </c>
      <c r="TPO393" s="21">
        <f t="shared" si="218"/>
        <v>0</v>
      </c>
      <c r="TPP393" s="21">
        <f t="shared" si="218"/>
        <v>0</v>
      </c>
      <c r="TPQ393" s="21">
        <f t="shared" si="218"/>
        <v>0</v>
      </c>
      <c r="TPR393" s="21">
        <f t="shared" si="218"/>
        <v>0</v>
      </c>
      <c r="TPS393" s="21">
        <f t="shared" si="218"/>
        <v>0</v>
      </c>
      <c r="TPT393" s="21">
        <f t="shared" si="218"/>
        <v>0</v>
      </c>
      <c r="TPU393" s="21">
        <f t="shared" ref="TPU393:TSF393" si="219">SUM(TPU388:TPU392)</f>
        <v>0</v>
      </c>
      <c r="TPV393" s="21">
        <f t="shared" si="219"/>
        <v>0</v>
      </c>
      <c r="TPW393" s="21">
        <f t="shared" si="219"/>
        <v>0</v>
      </c>
      <c r="TPX393" s="21">
        <f t="shared" si="219"/>
        <v>0</v>
      </c>
      <c r="TPY393" s="21">
        <f t="shared" si="219"/>
        <v>0</v>
      </c>
      <c r="TPZ393" s="21">
        <f t="shared" si="219"/>
        <v>0</v>
      </c>
      <c r="TQA393" s="21">
        <f t="shared" si="219"/>
        <v>0</v>
      </c>
      <c r="TQB393" s="21">
        <f t="shared" si="219"/>
        <v>0</v>
      </c>
      <c r="TQC393" s="21">
        <f t="shared" si="219"/>
        <v>0</v>
      </c>
      <c r="TQD393" s="21">
        <f t="shared" si="219"/>
        <v>0</v>
      </c>
      <c r="TQE393" s="21">
        <f t="shared" si="219"/>
        <v>0</v>
      </c>
      <c r="TQF393" s="21">
        <f t="shared" si="219"/>
        <v>0</v>
      </c>
      <c r="TQG393" s="21">
        <f t="shared" si="219"/>
        <v>0</v>
      </c>
      <c r="TQH393" s="21">
        <f t="shared" si="219"/>
        <v>0</v>
      </c>
      <c r="TQI393" s="21">
        <f t="shared" si="219"/>
        <v>0</v>
      </c>
      <c r="TQJ393" s="21">
        <f t="shared" si="219"/>
        <v>0</v>
      </c>
      <c r="TQK393" s="21">
        <f t="shared" si="219"/>
        <v>0</v>
      </c>
      <c r="TQL393" s="21">
        <f t="shared" si="219"/>
        <v>0</v>
      </c>
      <c r="TQM393" s="21">
        <f t="shared" si="219"/>
        <v>0</v>
      </c>
      <c r="TQN393" s="21">
        <f t="shared" si="219"/>
        <v>0</v>
      </c>
      <c r="TQO393" s="21">
        <f t="shared" si="219"/>
        <v>0</v>
      </c>
      <c r="TQP393" s="21">
        <f t="shared" si="219"/>
        <v>0</v>
      </c>
      <c r="TQQ393" s="21">
        <f t="shared" si="219"/>
        <v>0</v>
      </c>
      <c r="TQR393" s="21">
        <f t="shared" si="219"/>
        <v>0</v>
      </c>
      <c r="TQS393" s="21">
        <f t="shared" si="219"/>
        <v>0</v>
      </c>
      <c r="TQT393" s="21">
        <f t="shared" si="219"/>
        <v>0</v>
      </c>
      <c r="TQU393" s="21">
        <f t="shared" si="219"/>
        <v>0</v>
      </c>
      <c r="TQV393" s="21">
        <f t="shared" si="219"/>
        <v>0</v>
      </c>
      <c r="TQW393" s="21">
        <f t="shared" si="219"/>
        <v>0</v>
      </c>
      <c r="TQX393" s="21">
        <f t="shared" si="219"/>
        <v>0</v>
      </c>
      <c r="TQY393" s="21">
        <f t="shared" si="219"/>
        <v>0</v>
      </c>
      <c r="TQZ393" s="21">
        <f t="shared" si="219"/>
        <v>0</v>
      </c>
      <c r="TRA393" s="21">
        <f t="shared" si="219"/>
        <v>0</v>
      </c>
      <c r="TRB393" s="21">
        <f t="shared" si="219"/>
        <v>0</v>
      </c>
      <c r="TRC393" s="21">
        <f t="shared" si="219"/>
        <v>0</v>
      </c>
      <c r="TRD393" s="21">
        <f t="shared" si="219"/>
        <v>0</v>
      </c>
      <c r="TRE393" s="21">
        <f t="shared" si="219"/>
        <v>0</v>
      </c>
      <c r="TRF393" s="21">
        <f t="shared" si="219"/>
        <v>0</v>
      </c>
      <c r="TRG393" s="21">
        <f t="shared" si="219"/>
        <v>0</v>
      </c>
      <c r="TRH393" s="21">
        <f t="shared" si="219"/>
        <v>0</v>
      </c>
      <c r="TRI393" s="21">
        <f t="shared" si="219"/>
        <v>0</v>
      </c>
      <c r="TRJ393" s="21">
        <f t="shared" si="219"/>
        <v>0</v>
      </c>
      <c r="TRK393" s="21">
        <f t="shared" si="219"/>
        <v>0</v>
      </c>
      <c r="TRL393" s="21">
        <f t="shared" si="219"/>
        <v>0</v>
      </c>
      <c r="TRM393" s="21">
        <f t="shared" si="219"/>
        <v>0</v>
      </c>
      <c r="TRN393" s="21">
        <f t="shared" si="219"/>
        <v>0</v>
      </c>
      <c r="TRO393" s="21">
        <f t="shared" si="219"/>
        <v>0</v>
      </c>
      <c r="TRP393" s="21">
        <f t="shared" si="219"/>
        <v>0</v>
      </c>
      <c r="TRQ393" s="21">
        <f t="shared" si="219"/>
        <v>0</v>
      </c>
      <c r="TRR393" s="21">
        <f t="shared" si="219"/>
        <v>0</v>
      </c>
      <c r="TRS393" s="21">
        <f t="shared" si="219"/>
        <v>0</v>
      </c>
      <c r="TRT393" s="21">
        <f t="shared" si="219"/>
        <v>0</v>
      </c>
      <c r="TRU393" s="21">
        <f t="shared" si="219"/>
        <v>0</v>
      </c>
      <c r="TRV393" s="21">
        <f t="shared" si="219"/>
        <v>0</v>
      </c>
      <c r="TRW393" s="21">
        <f t="shared" si="219"/>
        <v>0</v>
      </c>
      <c r="TRX393" s="21">
        <f t="shared" si="219"/>
        <v>0</v>
      </c>
      <c r="TRY393" s="21">
        <f t="shared" si="219"/>
        <v>0</v>
      </c>
      <c r="TRZ393" s="21">
        <f t="shared" si="219"/>
        <v>0</v>
      </c>
      <c r="TSA393" s="21">
        <f t="shared" si="219"/>
        <v>0</v>
      </c>
      <c r="TSB393" s="21">
        <f t="shared" si="219"/>
        <v>0</v>
      </c>
      <c r="TSC393" s="21">
        <f t="shared" si="219"/>
        <v>0</v>
      </c>
      <c r="TSD393" s="21">
        <f t="shared" si="219"/>
        <v>0</v>
      </c>
      <c r="TSE393" s="21">
        <f t="shared" si="219"/>
        <v>0</v>
      </c>
      <c r="TSF393" s="21">
        <f t="shared" si="219"/>
        <v>0</v>
      </c>
      <c r="TSG393" s="21">
        <f t="shared" ref="TSG393:TUR393" si="220">SUM(TSG388:TSG392)</f>
        <v>0</v>
      </c>
      <c r="TSH393" s="21">
        <f t="shared" si="220"/>
        <v>0</v>
      </c>
      <c r="TSI393" s="21">
        <f t="shared" si="220"/>
        <v>0</v>
      </c>
      <c r="TSJ393" s="21">
        <f t="shared" si="220"/>
        <v>0</v>
      </c>
      <c r="TSK393" s="21">
        <f t="shared" si="220"/>
        <v>0</v>
      </c>
      <c r="TSL393" s="21">
        <f t="shared" si="220"/>
        <v>0</v>
      </c>
      <c r="TSM393" s="21">
        <f t="shared" si="220"/>
        <v>0</v>
      </c>
      <c r="TSN393" s="21">
        <f t="shared" si="220"/>
        <v>0</v>
      </c>
      <c r="TSO393" s="21">
        <f t="shared" si="220"/>
        <v>0</v>
      </c>
      <c r="TSP393" s="21">
        <f t="shared" si="220"/>
        <v>0</v>
      </c>
      <c r="TSQ393" s="21">
        <f t="shared" si="220"/>
        <v>0</v>
      </c>
      <c r="TSR393" s="21">
        <f t="shared" si="220"/>
        <v>0</v>
      </c>
      <c r="TSS393" s="21">
        <f t="shared" si="220"/>
        <v>0</v>
      </c>
      <c r="TST393" s="21">
        <f t="shared" si="220"/>
        <v>0</v>
      </c>
      <c r="TSU393" s="21">
        <f t="shared" si="220"/>
        <v>0</v>
      </c>
      <c r="TSV393" s="21">
        <f t="shared" si="220"/>
        <v>0</v>
      </c>
      <c r="TSW393" s="21">
        <f t="shared" si="220"/>
        <v>0</v>
      </c>
      <c r="TSX393" s="21">
        <f t="shared" si="220"/>
        <v>0</v>
      </c>
      <c r="TSY393" s="21">
        <f t="shared" si="220"/>
        <v>0</v>
      </c>
      <c r="TSZ393" s="21">
        <f t="shared" si="220"/>
        <v>0</v>
      </c>
      <c r="TTA393" s="21">
        <f t="shared" si="220"/>
        <v>0</v>
      </c>
      <c r="TTB393" s="21">
        <f t="shared" si="220"/>
        <v>0</v>
      </c>
      <c r="TTC393" s="21">
        <f t="shared" si="220"/>
        <v>0</v>
      </c>
      <c r="TTD393" s="21">
        <f t="shared" si="220"/>
        <v>0</v>
      </c>
      <c r="TTE393" s="21">
        <f t="shared" si="220"/>
        <v>0</v>
      </c>
      <c r="TTF393" s="21">
        <f t="shared" si="220"/>
        <v>0</v>
      </c>
      <c r="TTG393" s="21">
        <f t="shared" si="220"/>
        <v>0</v>
      </c>
      <c r="TTH393" s="21">
        <f t="shared" si="220"/>
        <v>0</v>
      </c>
      <c r="TTI393" s="21">
        <f t="shared" si="220"/>
        <v>0</v>
      </c>
      <c r="TTJ393" s="21">
        <f t="shared" si="220"/>
        <v>0</v>
      </c>
      <c r="TTK393" s="21">
        <f t="shared" si="220"/>
        <v>0</v>
      </c>
      <c r="TTL393" s="21">
        <f t="shared" si="220"/>
        <v>0</v>
      </c>
      <c r="TTM393" s="21">
        <f t="shared" si="220"/>
        <v>0</v>
      </c>
      <c r="TTN393" s="21">
        <f t="shared" si="220"/>
        <v>0</v>
      </c>
      <c r="TTO393" s="21">
        <f t="shared" si="220"/>
        <v>0</v>
      </c>
      <c r="TTP393" s="21">
        <f t="shared" si="220"/>
        <v>0</v>
      </c>
      <c r="TTQ393" s="21">
        <f t="shared" si="220"/>
        <v>0</v>
      </c>
      <c r="TTR393" s="21">
        <f t="shared" si="220"/>
        <v>0</v>
      </c>
      <c r="TTS393" s="21">
        <f t="shared" si="220"/>
        <v>0</v>
      </c>
      <c r="TTT393" s="21">
        <f t="shared" si="220"/>
        <v>0</v>
      </c>
      <c r="TTU393" s="21">
        <f t="shared" si="220"/>
        <v>0</v>
      </c>
      <c r="TTV393" s="21">
        <f t="shared" si="220"/>
        <v>0</v>
      </c>
      <c r="TTW393" s="21">
        <f t="shared" si="220"/>
        <v>0</v>
      </c>
      <c r="TTX393" s="21">
        <f t="shared" si="220"/>
        <v>0</v>
      </c>
      <c r="TTY393" s="21">
        <f t="shared" si="220"/>
        <v>0</v>
      </c>
      <c r="TTZ393" s="21">
        <f t="shared" si="220"/>
        <v>0</v>
      </c>
      <c r="TUA393" s="21">
        <f t="shared" si="220"/>
        <v>0</v>
      </c>
      <c r="TUB393" s="21">
        <f t="shared" si="220"/>
        <v>0</v>
      </c>
      <c r="TUC393" s="21">
        <f t="shared" si="220"/>
        <v>0</v>
      </c>
      <c r="TUD393" s="21">
        <f t="shared" si="220"/>
        <v>0</v>
      </c>
      <c r="TUE393" s="21">
        <f t="shared" si="220"/>
        <v>0</v>
      </c>
      <c r="TUF393" s="21">
        <f t="shared" si="220"/>
        <v>0</v>
      </c>
      <c r="TUG393" s="21">
        <f t="shared" si="220"/>
        <v>0</v>
      </c>
      <c r="TUH393" s="21">
        <f t="shared" si="220"/>
        <v>0</v>
      </c>
      <c r="TUI393" s="21">
        <f t="shared" si="220"/>
        <v>0</v>
      </c>
      <c r="TUJ393" s="21">
        <f t="shared" si="220"/>
        <v>0</v>
      </c>
      <c r="TUK393" s="21">
        <f t="shared" si="220"/>
        <v>0</v>
      </c>
      <c r="TUL393" s="21">
        <f t="shared" si="220"/>
        <v>0</v>
      </c>
      <c r="TUM393" s="21">
        <f t="shared" si="220"/>
        <v>0</v>
      </c>
      <c r="TUN393" s="21">
        <f t="shared" si="220"/>
        <v>0</v>
      </c>
      <c r="TUO393" s="21">
        <f t="shared" si="220"/>
        <v>0</v>
      </c>
      <c r="TUP393" s="21">
        <f t="shared" si="220"/>
        <v>0</v>
      </c>
      <c r="TUQ393" s="21">
        <f t="shared" si="220"/>
        <v>0</v>
      </c>
      <c r="TUR393" s="21">
        <f t="shared" si="220"/>
        <v>0</v>
      </c>
      <c r="TUS393" s="21">
        <f t="shared" ref="TUS393:TXD393" si="221">SUM(TUS388:TUS392)</f>
        <v>0</v>
      </c>
      <c r="TUT393" s="21">
        <f t="shared" si="221"/>
        <v>0</v>
      </c>
      <c r="TUU393" s="21">
        <f t="shared" si="221"/>
        <v>0</v>
      </c>
      <c r="TUV393" s="21">
        <f t="shared" si="221"/>
        <v>0</v>
      </c>
      <c r="TUW393" s="21">
        <f t="shared" si="221"/>
        <v>0</v>
      </c>
      <c r="TUX393" s="21">
        <f t="shared" si="221"/>
        <v>0</v>
      </c>
      <c r="TUY393" s="21">
        <f t="shared" si="221"/>
        <v>0</v>
      </c>
      <c r="TUZ393" s="21">
        <f t="shared" si="221"/>
        <v>0</v>
      </c>
      <c r="TVA393" s="21">
        <f t="shared" si="221"/>
        <v>0</v>
      </c>
      <c r="TVB393" s="21">
        <f t="shared" si="221"/>
        <v>0</v>
      </c>
      <c r="TVC393" s="21">
        <f t="shared" si="221"/>
        <v>0</v>
      </c>
      <c r="TVD393" s="21">
        <f t="shared" si="221"/>
        <v>0</v>
      </c>
      <c r="TVE393" s="21">
        <f t="shared" si="221"/>
        <v>0</v>
      </c>
      <c r="TVF393" s="21">
        <f t="shared" si="221"/>
        <v>0</v>
      </c>
      <c r="TVG393" s="21">
        <f t="shared" si="221"/>
        <v>0</v>
      </c>
      <c r="TVH393" s="21">
        <f t="shared" si="221"/>
        <v>0</v>
      </c>
      <c r="TVI393" s="21">
        <f t="shared" si="221"/>
        <v>0</v>
      </c>
      <c r="TVJ393" s="21">
        <f t="shared" si="221"/>
        <v>0</v>
      </c>
      <c r="TVK393" s="21">
        <f t="shared" si="221"/>
        <v>0</v>
      </c>
      <c r="TVL393" s="21">
        <f t="shared" si="221"/>
        <v>0</v>
      </c>
      <c r="TVM393" s="21">
        <f t="shared" si="221"/>
        <v>0</v>
      </c>
      <c r="TVN393" s="21">
        <f t="shared" si="221"/>
        <v>0</v>
      </c>
      <c r="TVO393" s="21">
        <f t="shared" si="221"/>
        <v>0</v>
      </c>
      <c r="TVP393" s="21">
        <f t="shared" si="221"/>
        <v>0</v>
      </c>
      <c r="TVQ393" s="21">
        <f t="shared" si="221"/>
        <v>0</v>
      </c>
      <c r="TVR393" s="21">
        <f t="shared" si="221"/>
        <v>0</v>
      </c>
      <c r="TVS393" s="21">
        <f t="shared" si="221"/>
        <v>0</v>
      </c>
      <c r="TVT393" s="21">
        <f t="shared" si="221"/>
        <v>0</v>
      </c>
      <c r="TVU393" s="21">
        <f t="shared" si="221"/>
        <v>0</v>
      </c>
      <c r="TVV393" s="21">
        <f t="shared" si="221"/>
        <v>0</v>
      </c>
      <c r="TVW393" s="21">
        <f t="shared" si="221"/>
        <v>0</v>
      </c>
      <c r="TVX393" s="21">
        <f t="shared" si="221"/>
        <v>0</v>
      </c>
      <c r="TVY393" s="21">
        <f t="shared" si="221"/>
        <v>0</v>
      </c>
      <c r="TVZ393" s="21">
        <f t="shared" si="221"/>
        <v>0</v>
      </c>
      <c r="TWA393" s="21">
        <f t="shared" si="221"/>
        <v>0</v>
      </c>
      <c r="TWB393" s="21">
        <f t="shared" si="221"/>
        <v>0</v>
      </c>
      <c r="TWC393" s="21">
        <f t="shared" si="221"/>
        <v>0</v>
      </c>
      <c r="TWD393" s="21">
        <f t="shared" si="221"/>
        <v>0</v>
      </c>
      <c r="TWE393" s="21">
        <f t="shared" si="221"/>
        <v>0</v>
      </c>
      <c r="TWF393" s="21">
        <f t="shared" si="221"/>
        <v>0</v>
      </c>
      <c r="TWG393" s="21">
        <f t="shared" si="221"/>
        <v>0</v>
      </c>
      <c r="TWH393" s="21">
        <f t="shared" si="221"/>
        <v>0</v>
      </c>
      <c r="TWI393" s="21">
        <f t="shared" si="221"/>
        <v>0</v>
      </c>
      <c r="TWJ393" s="21">
        <f t="shared" si="221"/>
        <v>0</v>
      </c>
      <c r="TWK393" s="21">
        <f t="shared" si="221"/>
        <v>0</v>
      </c>
      <c r="TWL393" s="21">
        <f t="shared" si="221"/>
        <v>0</v>
      </c>
      <c r="TWM393" s="21">
        <f t="shared" si="221"/>
        <v>0</v>
      </c>
      <c r="TWN393" s="21">
        <f t="shared" si="221"/>
        <v>0</v>
      </c>
      <c r="TWO393" s="21">
        <f t="shared" si="221"/>
        <v>0</v>
      </c>
      <c r="TWP393" s="21">
        <f t="shared" si="221"/>
        <v>0</v>
      </c>
      <c r="TWQ393" s="21">
        <f t="shared" si="221"/>
        <v>0</v>
      </c>
      <c r="TWR393" s="21">
        <f t="shared" si="221"/>
        <v>0</v>
      </c>
      <c r="TWS393" s="21">
        <f t="shared" si="221"/>
        <v>0</v>
      </c>
      <c r="TWT393" s="21">
        <f t="shared" si="221"/>
        <v>0</v>
      </c>
      <c r="TWU393" s="21">
        <f t="shared" si="221"/>
        <v>0</v>
      </c>
      <c r="TWV393" s="21">
        <f t="shared" si="221"/>
        <v>0</v>
      </c>
      <c r="TWW393" s="21">
        <f t="shared" si="221"/>
        <v>0</v>
      </c>
      <c r="TWX393" s="21">
        <f t="shared" si="221"/>
        <v>0</v>
      </c>
      <c r="TWY393" s="21">
        <f t="shared" si="221"/>
        <v>0</v>
      </c>
      <c r="TWZ393" s="21">
        <f t="shared" si="221"/>
        <v>0</v>
      </c>
      <c r="TXA393" s="21">
        <f t="shared" si="221"/>
        <v>0</v>
      </c>
      <c r="TXB393" s="21">
        <f t="shared" si="221"/>
        <v>0</v>
      </c>
      <c r="TXC393" s="21">
        <f t="shared" si="221"/>
        <v>0</v>
      </c>
      <c r="TXD393" s="21">
        <f t="shared" si="221"/>
        <v>0</v>
      </c>
      <c r="TXE393" s="21">
        <f t="shared" ref="TXE393:TZP393" si="222">SUM(TXE388:TXE392)</f>
        <v>0</v>
      </c>
      <c r="TXF393" s="21">
        <f t="shared" si="222"/>
        <v>0</v>
      </c>
      <c r="TXG393" s="21">
        <f t="shared" si="222"/>
        <v>0</v>
      </c>
      <c r="TXH393" s="21">
        <f t="shared" si="222"/>
        <v>0</v>
      </c>
      <c r="TXI393" s="21">
        <f t="shared" si="222"/>
        <v>0</v>
      </c>
      <c r="TXJ393" s="21">
        <f t="shared" si="222"/>
        <v>0</v>
      </c>
      <c r="TXK393" s="21">
        <f t="shared" si="222"/>
        <v>0</v>
      </c>
      <c r="TXL393" s="21">
        <f t="shared" si="222"/>
        <v>0</v>
      </c>
      <c r="TXM393" s="21">
        <f t="shared" si="222"/>
        <v>0</v>
      </c>
      <c r="TXN393" s="21">
        <f t="shared" si="222"/>
        <v>0</v>
      </c>
      <c r="TXO393" s="21">
        <f t="shared" si="222"/>
        <v>0</v>
      </c>
      <c r="TXP393" s="21">
        <f t="shared" si="222"/>
        <v>0</v>
      </c>
      <c r="TXQ393" s="21">
        <f t="shared" si="222"/>
        <v>0</v>
      </c>
      <c r="TXR393" s="21">
        <f t="shared" si="222"/>
        <v>0</v>
      </c>
      <c r="TXS393" s="21">
        <f t="shared" si="222"/>
        <v>0</v>
      </c>
      <c r="TXT393" s="21">
        <f t="shared" si="222"/>
        <v>0</v>
      </c>
      <c r="TXU393" s="21">
        <f t="shared" si="222"/>
        <v>0</v>
      </c>
      <c r="TXV393" s="21">
        <f t="shared" si="222"/>
        <v>0</v>
      </c>
      <c r="TXW393" s="21">
        <f t="shared" si="222"/>
        <v>0</v>
      </c>
      <c r="TXX393" s="21">
        <f t="shared" si="222"/>
        <v>0</v>
      </c>
      <c r="TXY393" s="21">
        <f t="shared" si="222"/>
        <v>0</v>
      </c>
      <c r="TXZ393" s="21">
        <f t="shared" si="222"/>
        <v>0</v>
      </c>
      <c r="TYA393" s="21">
        <f t="shared" si="222"/>
        <v>0</v>
      </c>
      <c r="TYB393" s="21">
        <f t="shared" si="222"/>
        <v>0</v>
      </c>
      <c r="TYC393" s="21">
        <f t="shared" si="222"/>
        <v>0</v>
      </c>
      <c r="TYD393" s="21">
        <f t="shared" si="222"/>
        <v>0</v>
      </c>
      <c r="TYE393" s="21">
        <f t="shared" si="222"/>
        <v>0</v>
      </c>
      <c r="TYF393" s="21">
        <f t="shared" si="222"/>
        <v>0</v>
      </c>
      <c r="TYG393" s="21">
        <f t="shared" si="222"/>
        <v>0</v>
      </c>
      <c r="TYH393" s="21">
        <f t="shared" si="222"/>
        <v>0</v>
      </c>
      <c r="TYI393" s="21">
        <f t="shared" si="222"/>
        <v>0</v>
      </c>
      <c r="TYJ393" s="21">
        <f t="shared" si="222"/>
        <v>0</v>
      </c>
      <c r="TYK393" s="21">
        <f t="shared" si="222"/>
        <v>0</v>
      </c>
      <c r="TYL393" s="21">
        <f t="shared" si="222"/>
        <v>0</v>
      </c>
      <c r="TYM393" s="21">
        <f t="shared" si="222"/>
        <v>0</v>
      </c>
      <c r="TYN393" s="21">
        <f t="shared" si="222"/>
        <v>0</v>
      </c>
      <c r="TYO393" s="21">
        <f t="shared" si="222"/>
        <v>0</v>
      </c>
      <c r="TYP393" s="21">
        <f t="shared" si="222"/>
        <v>0</v>
      </c>
      <c r="TYQ393" s="21">
        <f t="shared" si="222"/>
        <v>0</v>
      </c>
      <c r="TYR393" s="21">
        <f t="shared" si="222"/>
        <v>0</v>
      </c>
      <c r="TYS393" s="21">
        <f t="shared" si="222"/>
        <v>0</v>
      </c>
      <c r="TYT393" s="21">
        <f t="shared" si="222"/>
        <v>0</v>
      </c>
      <c r="TYU393" s="21">
        <f t="shared" si="222"/>
        <v>0</v>
      </c>
      <c r="TYV393" s="21">
        <f t="shared" si="222"/>
        <v>0</v>
      </c>
      <c r="TYW393" s="21">
        <f t="shared" si="222"/>
        <v>0</v>
      </c>
      <c r="TYX393" s="21">
        <f t="shared" si="222"/>
        <v>0</v>
      </c>
      <c r="TYY393" s="21">
        <f t="shared" si="222"/>
        <v>0</v>
      </c>
      <c r="TYZ393" s="21">
        <f t="shared" si="222"/>
        <v>0</v>
      </c>
      <c r="TZA393" s="21">
        <f t="shared" si="222"/>
        <v>0</v>
      </c>
      <c r="TZB393" s="21">
        <f t="shared" si="222"/>
        <v>0</v>
      </c>
      <c r="TZC393" s="21">
        <f t="shared" si="222"/>
        <v>0</v>
      </c>
      <c r="TZD393" s="21">
        <f t="shared" si="222"/>
        <v>0</v>
      </c>
      <c r="TZE393" s="21">
        <f t="shared" si="222"/>
        <v>0</v>
      </c>
      <c r="TZF393" s="21">
        <f t="shared" si="222"/>
        <v>0</v>
      </c>
      <c r="TZG393" s="21">
        <f t="shared" si="222"/>
        <v>0</v>
      </c>
      <c r="TZH393" s="21">
        <f t="shared" si="222"/>
        <v>0</v>
      </c>
      <c r="TZI393" s="21">
        <f t="shared" si="222"/>
        <v>0</v>
      </c>
      <c r="TZJ393" s="21">
        <f t="shared" si="222"/>
        <v>0</v>
      </c>
      <c r="TZK393" s="21">
        <f t="shared" si="222"/>
        <v>0</v>
      </c>
      <c r="TZL393" s="21">
        <f t="shared" si="222"/>
        <v>0</v>
      </c>
      <c r="TZM393" s="21">
        <f t="shared" si="222"/>
        <v>0</v>
      </c>
      <c r="TZN393" s="21">
        <f t="shared" si="222"/>
        <v>0</v>
      </c>
      <c r="TZO393" s="21">
        <f t="shared" si="222"/>
        <v>0</v>
      </c>
      <c r="TZP393" s="21">
        <f t="shared" si="222"/>
        <v>0</v>
      </c>
      <c r="TZQ393" s="21">
        <f t="shared" ref="TZQ393:UCB393" si="223">SUM(TZQ388:TZQ392)</f>
        <v>0</v>
      </c>
      <c r="TZR393" s="21">
        <f t="shared" si="223"/>
        <v>0</v>
      </c>
      <c r="TZS393" s="21">
        <f t="shared" si="223"/>
        <v>0</v>
      </c>
      <c r="TZT393" s="21">
        <f t="shared" si="223"/>
        <v>0</v>
      </c>
      <c r="TZU393" s="21">
        <f t="shared" si="223"/>
        <v>0</v>
      </c>
      <c r="TZV393" s="21">
        <f t="shared" si="223"/>
        <v>0</v>
      </c>
      <c r="TZW393" s="21">
        <f t="shared" si="223"/>
        <v>0</v>
      </c>
      <c r="TZX393" s="21">
        <f t="shared" si="223"/>
        <v>0</v>
      </c>
      <c r="TZY393" s="21">
        <f t="shared" si="223"/>
        <v>0</v>
      </c>
      <c r="TZZ393" s="21">
        <f t="shared" si="223"/>
        <v>0</v>
      </c>
      <c r="UAA393" s="21">
        <f t="shared" si="223"/>
        <v>0</v>
      </c>
      <c r="UAB393" s="21">
        <f t="shared" si="223"/>
        <v>0</v>
      </c>
      <c r="UAC393" s="21">
        <f t="shared" si="223"/>
        <v>0</v>
      </c>
      <c r="UAD393" s="21">
        <f t="shared" si="223"/>
        <v>0</v>
      </c>
      <c r="UAE393" s="21">
        <f t="shared" si="223"/>
        <v>0</v>
      </c>
      <c r="UAF393" s="21">
        <f t="shared" si="223"/>
        <v>0</v>
      </c>
      <c r="UAG393" s="21">
        <f t="shared" si="223"/>
        <v>0</v>
      </c>
      <c r="UAH393" s="21">
        <f t="shared" si="223"/>
        <v>0</v>
      </c>
      <c r="UAI393" s="21">
        <f t="shared" si="223"/>
        <v>0</v>
      </c>
      <c r="UAJ393" s="21">
        <f t="shared" si="223"/>
        <v>0</v>
      </c>
      <c r="UAK393" s="21">
        <f t="shared" si="223"/>
        <v>0</v>
      </c>
      <c r="UAL393" s="21">
        <f t="shared" si="223"/>
        <v>0</v>
      </c>
      <c r="UAM393" s="21">
        <f t="shared" si="223"/>
        <v>0</v>
      </c>
      <c r="UAN393" s="21">
        <f t="shared" si="223"/>
        <v>0</v>
      </c>
      <c r="UAO393" s="21">
        <f t="shared" si="223"/>
        <v>0</v>
      </c>
      <c r="UAP393" s="21">
        <f t="shared" si="223"/>
        <v>0</v>
      </c>
      <c r="UAQ393" s="21">
        <f t="shared" si="223"/>
        <v>0</v>
      </c>
      <c r="UAR393" s="21">
        <f t="shared" si="223"/>
        <v>0</v>
      </c>
      <c r="UAS393" s="21">
        <f t="shared" si="223"/>
        <v>0</v>
      </c>
      <c r="UAT393" s="21">
        <f t="shared" si="223"/>
        <v>0</v>
      </c>
      <c r="UAU393" s="21">
        <f t="shared" si="223"/>
        <v>0</v>
      </c>
      <c r="UAV393" s="21">
        <f t="shared" si="223"/>
        <v>0</v>
      </c>
      <c r="UAW393" s="21">
        <f t="shared" si="223"/>
        <v>0</v>
      </c>
      <c r="UAX393" s="21">
        <f t="shared" si="223"/>
        <v>0</v>
      </c>
      <c r="UAY393" s="21">
        <f t="shared" si="223"/>
        <v>0</v>
      </c>
      <c r="UAZ393" s="21">
        <f t="shared" si="223"/>
        <v>0</v>
      </c>
      <c r="UBA393" s="21">
        <f t="shared" si="223"/>
        <v>0</v>
      </c>
      <c r="UBB393" s="21">
        <f t="shared" si="223"/>
        <v>0</v>
      </c>
      <c r="UBC393" s="21">
        <f t="shared" si="223"/>
        <v>0</v>
      </c>
      <c r="UBD393" s="21">
        <f t="shared" si="223"/>
        <v>0</v>
      </c>
      <c r="UBE393" s="21">
        <f t="shared" si="223"/>
        <v>0</v>
      </c>
      <c r="UBF393" s="21">
        <f t="shared" si="223"/>
        <v>0</v>
      </c>
      <c r="UBG393" s="21">
        <f t="shared" si="223"/>
        <v>0</v>
      </c>
      <c r="UBH393" s="21">
        <f t="shared" si="223"/>
        <v>0</v>
      </c>
      <c r="UBI393" s="21">
        <f t="shared" si="223"/>
        <v>0</v>
      </c>
      <c r="UBJ393" s="21">
        <f t="shared" si="223"/>
        <v>0</v>
      </c>
      <c r="UBK393" s="21">
        <f t="shared" si="223"/>
        <v>0</v>
      </c>
      <c r="UBL393" s="21">
        <f t="shared" si="223"/>
        <v>0</v>
      </c>
      <c r="UBM393" s="21">
        <f t="shared" si="223"/>
        <v>0</v>
      </c>
      <c r="UBN393" s="21">
        <f t="shared" si="223"/>
        <v>0</v>
      </c>
      <c r="UBO393" s="21">
        <f t="shared" si="223"/>
        <v>0</v>
      </c>
      <c r="UBP393" s="21">
        <f t="shared" si="223"/>
        <v>0</v>
      </c>
      <c r="UBQ393" s="21">
        <f t="shared" si="223"/>
        <v>0</v>
      </c>
      <c r="UBR393" s="21">
        <f t="shared" si="223"/>
        <v>0</v>
      </c>
      <c r="UBS393" s="21">
        <f t="shared" si="223"/>
        <v>0</v>
      </c>
      <c r="UBT393" s="21">
        <f t="shared" si="223"/>
        <v>0</v>
      </c>
      <c r="UBU393" s="21">
        <f t="shared" si="223"/>
        <v>0</v>
      </c>
      <c r="UBV393" s="21">
        <f t="shared" si="223"/>
        <v>0</v>
      </c>
      <c r="UBW393" s="21">
        <f t="shared" si="223"/>
        <v>0</v>
      </c>
      <c r="UBX393" s="21">
        <f t="shared" si="223"/>
        <v>0</v>
      </c>
      <c r="UBY393" s="21">
        <f t="shared" si="223"/>
        <v>0</v>
      </c>
      <c r="UBZ393" s="21">
        <f t="shared" si="223"/>
        <v>0</v>
      </c>
      <c r="UCA393" s="21">
        <f t="shared" si="223"/>
        <v>0</v>
      </c>
      <c r="UCB393" s="21">
        <f t="shared" si="223"/>
        <v>0</v>
      </c>
      <c r="UCC393" s="21">
        <f t="shared" ref="UCC393:UEN393" si="224">SUM(UCC388:UCC392)</f>
        <v>0</v>
      </c>
      <c r="UCD393" s="21">
        <f t="shared" si="224"/>
        <v>0</v>
      </c>
      <c r="UCE393" s="21">
        <f t="shared" si="224"/>
        <v>0</v>
      </c>
      <c r="UCF393" s="21">
        <f t="shared" si="224"/>
        <v>0</v>
      </c>
      <c r="UCG393" s="21">
        <f t="shared" si="224"/>
        <v>0</v>
      </c>
      <c r="UCH393" s="21">
        <f t="shared" si="224"/>
        <v>0</v>
      </c>
      <c r="UCI393" s="21">
        <f t="shared" si="224"/>
        <v>0</v>
      </c>
      <c r="UCJ393" s="21">
        <f t="shared" si="224"/>
        <v>0</v>
      </c>
      <c r="UCK393" s="21">
        <f t="shared" si="224"/>
        <v>0</v>
      </c>
      <c r="UCL393" s="21">
        <f t="shared" si="224"/>
        <v>0</v>
      </c>
      <c r="UCM393" s="21">
        <f t="shared" si="224"/>
        <v>0</v>
      </c>
      <c r="UCN393" s="21">
        <f t="shared" si="224"/>
        <v>0</v>
      </c>
      <c r="UCO393" s="21">
        <f t="shared" si="224"/>
        <v>0</v>
      </c>
      <c r="UCP393" s="21">
        <f t="shared" si="224"/>
        <v>0</v>
      </c>
      <c r="UCQ393" s="21">
        <f t="shared" si="224"/>
        <v>0</v>
      </c>
      <c r="UCR393" s="21">
        <f t="shared" si="224"/>
        <v>0</v>
      </c>
      <c r="UCS393" s="21">
        <f t="shared" si="224"/>
        <v>0</v>
      </c>
      <c r="UCT393" s="21">
        <f t="shared" si="224"/>
        <v>0</v>
      </c>
      <c r="UCU393" s="21">
        <f t="shared" si="224"/>
        <v>0</v>
      </c>
      <c r="UCV393" s="21">
        <f t="shared" si="224"/>
        <v>0</v>
      </c>
      <c r="UCW393" s="21">
        <f t="shared" si="224"/>
        <v>0</v>
      </c>
      <c r="UCX393" s="21">
        <f t="shared" si="224"/>
        <v>0</v>
      </c>
      <c r="UCY393" s="21">
        <f t="shared" si="224"/>
        <v>0</v>
      </c>
      <c r="UCZ393" s="21">
        <f t="shared" si="224"/>
        <v>0</v>
      </c>
      <c r="UDA393" s="21">
        <f t="shared" si="224"/>
        <v>0</v>
      </c>
      <c r="UDB393" s="21">
        <f t="shared" si="224"/>
        <v>0</v>
      </c>
      <c r="UDC393" s="21">
        <f t="shared" si="224"/>
        <v>0</v>
      </c>
      <c r="UDD393" s="21">
        <f t="shared" si="224"/>
        <v>0</v>
      </c>
      <c r="UDE393" s="21">
        <f t="shared" si="224"/>
        <v>0</v>
      </c>
      <c r="UDF393" s="21">
        <f t="shared" si="224"/>
        <v>0</v>
      </c>
      <c r="UDG393" s="21">
        <f t="shared" si="224"/>
        <v>0</v>
      </c>
      <c r="UDH393" s="21">
        <f t="shared" si="224"/>
        <v>0</v>
      </c>
      <c r="UDI393" s="21">
        <f t="shared" si="224"/>
        <v>0</v>
      </c>
      <c r="UDJ393" s="21">
        <f t="shared" si="224"/>
        <v>0</v>
      </c>
      <c r="UDK393" s="21">
        <f t="shared" si="224"/>
        <v>0</v>
      </c>
      <c r="UDL393" s="21">
        <f t="shared" si="224"/>
        <v>0</v>
      </c>
      <c r="UDM393" s="21">
        <f t="shared" si="224"/>
        <v>0</v>
      </c>
      <c r="UDN393" s="21">
        <f t="shared" si="224"/>
        <v>0</v>
      </c>
      <c r="UDO393" s="21">
        <f t="shared" si="224"/>
        <v>0</v>
      </c>
      <c r="UDP393" s="21">
        <f t="shared" si="224"/>
        <v>0</v>
      </c>
      <c r="UDQ393" s="21">
        <f t="shared" si="224"/>
        <v>0</v>
      </c>
      <c r="UDR393" s="21">
        <f t="shared" si="224"/>
        <v>0</v>
      </c>
      <c r="UDS393" s="21">
        <f t="shared" si="224"/>
        <v>0</v>
      </c>
      <c r="UDT393" s="21">
        <f t="shared" si="224"/>
        <v>0</v>
      </c>
      <c r="UDU393" s="21">
        <f t="shared" si="224"/>
        <v>0</v>
      </c>
      <c r="UDV393" s="21">
        <f t="shared" si="224"/>
        <v>0</v>
      </c>
      <c r="UDW393" s="21">
        <f t="shared" si="224"/>
        <v>0</v>
      </c>
      <c r="UDX393" s="21">
        <f t="shared" si="224"/>
        <v>0</v>
      </c>
      <c r="UDY393" s="21">
        <f t="shared" si="224"/>
        <v>0</v>
      </c>
      <c r="UDZ393" s="21">
        <f t="shared" si="224"/>
        <v>0</v>
      </c>
      <c r="UEA393" s="21">
        <f t="shared" si="224"/>
        <v>0</v>
      </c>
      <c r="UEB393" s="21">
        <f t="shared" si="224"/>
        <v>0</v>
      </c>
      <c r="UEC393" s="21">
        <f t="shared" si="224"/>
        <v>0</v>
      </c>
      <c r="UED393" s="21">
        <f t="shared" si="224"/>
        <v>0</v>
      </c>
      <c r="UEE393" s="21">
        <f t="shared" si="224"/>
        <v>0</v>
      </c>
      <c r="UEF393" s="21">
        <f t="shared" si="224"/>
        <v>0</v>
      </c>
      <c r="UEG393" s="21">
        <f t="shared" si="224"/>
        <v>0</v>
      </c>
      <c r="UEH393" s="21">
        <f t="shared" si="224"/>
        <v>0</v>
      </c>
      <c r="UEI393" s="21">
        <f t="shared" si="224"/>
        <v>0</v>
      </c>
      <c r="UEJ393" s="21">
        <f t="shared" si="224"/>
        <v>0</v>
      </c>
      <c r="UEK393" s="21">
        <f t="shared" si="224"/>
        <v>0</v>
      </c>
      <c r="UEL393" s="21">
        <f t="shared" si="224"/>
        <v>0</v>
      </c>
      <c r="UEM393" s="21">
        <f t="shared" si="224"/>
        <v>0</v>
      </c>
      <c r="UEN393" s="21">
        <f t="shared" si="224"/>
        <v>0</v>
      </c>
      <c r="UEO393" s="21">
        <f t="shared" ref="UEO393:UGZ393" si="225">SUM(UEO388:UEO392)</f>
        <v>0</v>
      </c>
      <c r="UEP393" s="21">
        <f t="shared" si="225"/>
        <v>0</v>
      </c>
      <c r="UEQ393" s="21">
        <f t="shared" si="225"/>
        <v>0</v>
      </c>
      <c r="UER393" s="21">
        <f t="shared" si="225"/>
        <v>0</v>
      </c>
      <c r="UES393" s="21">
        <f t="shared" si="225"/>
        <v>0</v>
      </c>
      <c r="UET393" s="21">
        <f t="shared" si="225"/>
        <v>0</v>
      </c>
      <c r="UEU393" s="21">
        <f t="shared" si="225"/>
        <v>0</v>
      </c>
      <c r="UEV393" s="21">
        <f t="shared" si="225"/>
        <v>0</v>
      </c>
      <c r="UEW393" s="21">
        <f t="shared" si="225"/>
        <v>0</v>
      </c>
      <c r="UEX393" s="21">
        <f t="shared" si="225"/>
        <v>0</v>
      </c>
      <c r="UEY393" s="21">
        <f t="shared" si="225"/>
        <v>0</v>
      </c>
      <c r="UEZ393" s="21">
        <f t="shared" si="225"/>
        <v>0</v>
      </c>
      <c r="UFA393" s="21">
        <f t="shared" si="225"/>
        <v>0</v>
      </c>
      <c r="UFB393" s="21">
        <f t="shared" si="225"/>
        <v>0</v>
      </c>
      <c r="UFC393" s="21">
        <f t="shared" si="225"/>
        <v>0</v>
      </c>
      <c r="UFD393" s="21">
        <f t="shared" si="225"/>
        <v>0</v>
      </c>
      <c r="UFE393" s="21">
        <f t="shared" si="225"/>
        <v>0</v>
      </c>
      <c r="UFF393" s="21">
        <f t="shared" si="225"/>
        <v>0</v>
      </c>
      <c r="UFG393" s="21">
        <f t="shared" si="225"/>
        <v>0</v>
      </c>
      <c r="UFH393" s="21">
        <f t="shared" si="225"/>
        <v>0</v>
      </c>
      <c r="UFI393" s="21">
        <f t="shared" si="225"/>
        <v>0</v>
      </c>
      <c r="UFJ393" s="21">
        <f t="shared" si="225"/>
        <v>0</v>
      </c>
      <c r="UFK393" s="21">
        <f t="shared" si="225"/>
        <v>0</v>
      </c>
      <c r="UFL393" s="21">
        <f t="shared" si="225"/>
        <v>0</v>
      </c>
      <c r="UFM393" s="21">
        <f t="shared" si="225"/>
        <v>0</v>
      </c>
      <c r="UFN393" s="21">
        <f t="shared" si="225"/>
        <v>0</v>
      </c>
      <c r="UFO393" s="21">
        <f t="shared" si="225"/>
        <v>0</v>
      </c>
      <c r="UFP393" s="21">
        <f t="shared" si="225"/>
        <v>0</v>
      </c>
      <c r="UFQ393" s="21">
        <f t="shared" si="225"/>
        <v>0</v>
      </c>
      <c r="UFR393" s="21">
        <f t="shared" si="225"/>
        <v>0</v>
      </c>
      <c r="UFS393" s="21">
        <f t="shared" si="225"/>
        <v>0</v>
      </c>
      <c r="UFT393" s="21">
        <f t="shared" si="225"/>
        <v>0</v>
      </c>
      <c r="UFU393" s="21">
        <f t="shared" si="225"/>
        <v>0</v>
      </c>
      <c r="UFV393" s="21">
        <f t="shared" si="225"/>
        <v>0</v>
      </c>
      <c r="UFW393" s="21">
        <f t="shared" si="225"/>
        <v>0</v>
      </c>
      <c r="UFX393" s="21">
        <f t="shared" si="225"/>
        <v>0</v>
      </c>
      <c r="UFY393" s="21">
        <f t="shared" si="225"/>
        <v>0</v>
      </c>
      <c r="UFZ393" s="21">
        <f t="shared" si="225"/>
        <v>0</v>
      </c>
      <c r="UGA393" s="21">
        <f t="shared" si="225"/>
        <v>0</v>
      </c>
      <c r="UGB393" s="21">
        <f t="shared" si="225"/>
        <v>0</v>
      </c>
      <c r="UGC393" s="21">
        <f t="shared" si="225"/>
        <v>0</v>
      </c>
      <c r="UGD393" s="21">
        <f t="shared" si="225"/>
        <v>0</v>
      </c>
      <c r="UGE393" s="21">
        <f t="shared" si="225"/>
        <v>0</v>
      </c>
      <c r="UGF393" s="21">
        <f t="shared" si="225"/>
        <v>0</v>
      </c>
      <c r="UGG393" s="21">
        <f t="shared" si="225"/>
        <v>0</v>
      </c>
      <c r="UGH393" s="21">
        <f t="shared" si="225"/>
        <v>0</v>
      </c>
      <c r="UGI393" s="21">
        <f t="shared" si="225"/>
        <v>0</v>
      </c>
      <c r="UGJ393" s="21">
        <f t="shared" si="225"/>
        <v>0</v>
      </c>
      <c r="UGK393" s="21">
        <f t="shared" si="225"/>
        <v>0</v>
      </c>
      <c r="UGL393" s="21">
        <f t="shared" si="225"/>
        <v>0</v>
      </c>
      <c r="UGM393" s="21">
        <f t="shared" si="225"/>
        <v>0</v>
      </c>
      <c r="UGN393" s="21">
        <f t="shared" si="225"/>
        <v>0</v>
      </c>
      <c r="UGO393" s="21">
        <f t="shared" si="225"/>
        <v>0</v>
      </c>
      <c r="UGP393" s="21">
        <f t="shared" si="225"/>
        <v>0</v>
      </c>
      <c r="UGQ393" s="21">
        <f t="shared" si="225"/>
        <v>0</v>
      </c>
      <c r="UGR393" s="21">
        <f t="shared" si="225"/>
        <v>0</v>
      </c>
      <c r="UGS393" s="21">
        <f t="shared" si="225"/>
        <v>0</v>
      </c>
      <c r="UGT393" s="21">
        <f t="shared" si="225"/>
        <v>0</v>
      </c>
      <c r="UGU393" s="21">
        <f t="shared" si="225"/>
        <v>0</v>
      </c>
      <c r="UGV393" s="21">
        <f t="shared" si="225"/>
        <v>0</v>
      </c>
      <c r="UGW393" s="21">
        <f t="shared" si="225"/>
        <v>0</v>
      </c>
      <c r="UGX393" s="21">
        <f t="shared" si="225"/>
        <v>0</v>
      </c>
      <c r="UGY393" s="21">
        <f t="shared" si="225"/>
        <v>0</v>
      </c>
      <c r="UGZ393" s="21">
        <f t="shared" si="225"/>
        <v>0</v>
      </c>
      <c r="UHA393" s="21">
        <f t="shared" ref="UHA393:UJL393" si="226">SUM(UHA388:UHA392)</f>
        <v>0</v>
      </c>
      <c r="UHB393" s="21">
        <f t="shared" si="226"/>
        <v>0</v>
      </c>
      <c r="UHC393" s="21">
        <f t="shared" si="226"/>
        <v>0</v>
      </c>
      <c r="UHD393" s="21">
        <f t="shared" si="226"/>
        <v>0</v>
      </c>
      <c r="UHE393" s="21">
        <f t="shared" si="226"/>
        <v>0</v>
      </c>
      <c r="UHF393" s="21">
        <f t="shared" si="226"/>
        <v>0</v>
      </c>
      <c r="UHG393" s="21">
        <f t="shared" si="226"/>
        <v>0</v>
      </c>
      <c r="UHH393" s="21">
        <f t="shared" si="226"/>
        <v>0</v>
      </c>
      <c r="UHI393" s="21">
        <f t="shared" si="226"/>
        <v>0</v>
      </c>
      <c r="UHJ393" s="21">
        <f t="shared" si="226"/>
        <v>0</v>
      </c>
      <c r="UHK393" s="21">
        <f t="shared" si="226"/>
        <v>0</v>
      </c>
      <c r="UHL393" s="21">
        <f t="shared" si="226"/>
        <v>0</v>
      </c>
      <c r="UHM393" s="21">
        <f t="shared" si="226"/>
        <v>0</v>
      </c>
      <c r="UHN393" s="21">
        <f t="shared" si="226"/>
        <v>0</v>
      </c>
      <c r="UHO393" s="21">
        <f t="shared" si="226"/>
        <v>0</v>
      </c>
      <c r="UHP393" s="21">
        <f t="shared" si="226"/>
        <v>0</v>
      </c>
      <c r="UHQ393" s="21">
        <f t="shared" si="226"/>
        <v>0</v>
      </c>
      <c r="UHR393" s="21">
        <f t="shared" si="226"/>
        <v>0</v>
      </c>
      <c r="UHS393" s="21">
        <f t="shared" si="226"/>
        <v>0</v>
      </c>
      <c r="UHT393" s="21">
        <f t="shared" si="226"/>
        <v>0</v>
      </c>
      <c r="UHU393" s="21">
        <f t="shared" si="226"/>
        <v>0</v>
      </c>
      <c r="UHV393" s="21">
        <f t="shared" si="226"/>
        <v>0</v>
      </c>
      <c r="UHW393" s="21">
        <f t="shared" si="226"/>
        <v>0</v>
      </c>
      <c r="UHX393" s="21">
        <f t="shared" si="226"/>
        <v>0</v>
      </c>
      <c r="UHY393" s="21">
        <f t="shared" si="226"/>
        <v>0</v>
      </c>
      <c r="UHZ393" s="21">
        <f t="shared" si="226"/>
        <v>0</v>
      </c>
      <c r="UIA393" s="21">
        <f t="shared" si="226"/>
        <v>0</v>
      </c>
      <c r="UIB393" s="21">
        <f t="shared" si="226"/>
        <v>0</v>
      </c>
      <c r="UIC393" s="21">
        <f t="shared" si="226"/>
        <v>0</v>
      </c>
      <c r="UID393" s="21">
        <f t="shared" si="226"/>
        <v>0</v>
      </c>
      <c r="UIE393" s="21">
        <f t="shared" si="226"/>
        <v>0</v>
      </c>
      <c r="UIF393" s="21">
        <f t="shared" si="226"/>
        <v>0</v>
      </c>
      <c r="UIG393" s="21">
        <f t="shared" si="226"/>
        <v>0</v>
      </c>
      <c r="UIH393" s="21">
        <f t="shared" si="226"/>
        <v>0</v>
      </c>
      <c r="UII393" s="21">
        <f t="shared" si="226"/>
        <v>0</v>
      </c>
      <c r="UIJ393" s="21">
        <f t="shared" si="226"/>
        <v>0</v>
      </c>
      <c r="UIK393" s="21">
        <f t="shared" si="226"/>
        <v>0</v>
      </c>
      <c r="UIL393" s="21">
        <f t="shared" si="226"/>
        <v>0</v>
      </c>
      <c r="UIM393" s="21">
        <f t="shared" si="226"/>
        <v>0</v>
      </c>
      <c r="UIN393" s="21">
        <f t="shared" si="226"/>
        <v>0</v>
      </c>
      <c r="UIO393" s="21">
        <f t="shared" si="226"/>
        <v>0</v>
      </c>
      <c r="UIP393" s="21">
        <f t="shared" si="226"/>
        <v>0</v>
      </c>
      <c r="UIQ393" s="21">
        <f t="shared" si="226"/>
        <v>0</v>
      </c>
      <c r="UIR393" s="21">
        <f t="shared" si="226"/>
        <v>0</v>
      </c>
      <c r="UIS393" s="21">
        <f t="shared" si="226"/>
        <v>0</v>
      </c>
      <c r="UIT393" s="21">
        <f t="shared" si="226"/>
        <v>0</v>
      </c>
      <c r="UIU393" s="21">
        <f t="shared" si="226"/>
        <v>0</v>
      </c>
      <c r="UIV393" s="21">
        <f t="shared" si="226"/>
        <v>0</v>
      </c>
      <c r="UIW393" s="21">
        <f t="shared" si="226"/>
        <v>0</v>
      </c>
      <c r="UIX393" s="21">
        <f t="shared" si="226"/>
        <v>0</v>
      </c>
      <c r="UIY393" s="21">
        <f t="shared" si="226"/>
        <v>0</v>
      </c>
      <c r="UIZ393" s="21">
        <f t="shared" si="226"/>
        <v>0</v>
      </c>
      <c r="UJA393" s="21">
        <f t="shared" si="226"/>
        <v>0</v>
      </c>
      <c r="UJB393" s="21">
        <f t="shared" si="226"/>
        <v>0</v>
      </c>
      <c r="UJC393" s="21">
        <f t="shared" si="226"/>
        <v>0</v>
      </c>
      <c r="UJD393" s="21">
        <f t="shared" si="226"/>
        <v>0</v>
      </c>
      <c r="UJE393" s="21">
        <f t="shared" si="226"/>
        <v>0</v>
      </c>
      <c r="UJF393" s="21">
        <f t="shared" si="226"/>
        <v>0</v>
      </c>
      <c r="UJG393" s="21">
        <f t="shared" si="226"/>
        <v>0</v>
      </c>
      <c r="UJH393" s="21">
        <f t="shared" si="226"/>
        <v>0</v>
      </c>
      <c r="UJI393" s="21">
        <f t="shared" si="226"/>
        <v>0</v>
      </c>
      <c r="UJJ393" s="21">
        <f t="shared" si="226"/>
        <v>0</v>
      </c>
      <c r="UJK393" s="21">
        <f t="shared" si="226"/>
        <v>0</v>
      </c>
      <c r="UJL393" s="21">
        <f t="shared" si="226"/>
        <v>0</v>
      </c>
      <c r="UJM393" s="21">
        <f t="shared" ref="UJM393:ULX393" si="227">SUM(UJM388:UJM392)</f>
        <v>0</v>
      </c>
      <c r="UJN393" s="21">
        <f t="shared" si="227"/>
        <v>0</v>
      </c>
      <c r="UJO393" s="21">
        <f t="shared" si="227"/>
        <v>0</v>
      </c>
      <c r="UJP393" s="21">
        <f t="shared" si="227"/>
        <v>0</v>
      </c>
      <c r="UJQ393" s="21">
        <f t="shared" si="227"/>
        <v>0</v>
      </c>
      <c r="UJR393" s="21">
        <f t="shared" si="227"/>
        <v>0</v>
      </c>
      <c r="UJS393" s="21">
        <f t="shared" si="227"/>
        <v>0</v>
      </c>
      <c r="UJT393" s="21">
        <f t="shared" si="227"/>
        <v>0</v>
      </c>
      <c r="UJU393" s="21">
        <f t="shared" si="227"/>
        <v>0</v>
      </c>
      <c r="UJV393" s="21">
        <f t="shared" si="227"/>
        <v>0</v>
      </c>
      <c r="UJW393" s="21">
        <f t="shared" si="227"/>
        <v>0</v>
      </c>
      <c r="UJX393" s="21">
        <f t="shared" si="227"/>
        <v>0</v>
      </c>
      <c r="UJY393" s="21">
        <f t="shared" si="227"/>
        <v>0</v>
      </c>
      <c r="UJZ393" s="21">
        <f t="shared" si="227"/>
        <v>0</v>
      </c>
      <c r="UKA393" s="21">
        <f t="shared" si="227"/>
        <v>0</v>
      </c>
      <c r="UKB393" s="21">
        <f t="shared" si="227"/>
        <v>0</v>
      </c>
      <c r="UKC393" s="21">
        <f t="shared" si="227"/>
        <v>0</v>
      </c>
      <c r="UKD393" s="21">
        <f t="shared" si="227"/>
        <v>0</v>
      </c>
      <c r="UKE393" s="21">
        <f t="shared" si="227"/>
        <v>0</v>
      </c>
      <c r="UKF393" s="21">
        <f t="shared" si="227"/>
        <v>0</v>
      </c>
      <c r="UKG393" s="21">
        <f t="shared" si="227"/>
        <v>0</v>
      </c>
      <c r="UKH393" s="21">
        <f t="shared" si="227"/>
        <v>0</v>
      </c>
      <c r="UKI393" s="21">
        <f t="shared" si="227"/>
        <v>0</v>
      </c>
      <c r="UKJ393" s="21">
        <f t="shared" si="227"/>
        <v>0</v>
      </c>
      <c r="UKK393" s="21">
        <f t="shared" si="227"/>
        <v>0</v>
      </c>
      <c r="UKL393" s="21">
        <f t="shared" si="227"/>
        <v>0</v>
      </c>
      <c r="UKM393" s="21">
        <f t="shared" si="227"/>
        <v>0</v>
      </c>
      <c r="UKN393" s="21">
        <f t="shared" si="227"/>
        <v>0</v>
      </c>
      <c r="UKO393" s="21">
        <f t="shared" si="227"/>
        <v>0</v>
      </c>
      <c r="UKP393" s="21">
        <f t="shared" si="227"/>
        <v>0</v>
      </c>
      <c r="UKQ393" s="21">
        <f t="shared" si="227"/>
        <v>0</v>
      </c>
      <c r="UKR393" s="21">
        <f t="shared" si="227"/>
        <v>0</v>
      </c>
      <c r="UKS393" s="21">
        <f t="shared" si="227"/>
        <v>0</v>
      </c>
      <c r="UKT393" s="21">
        <f t="shared" si="227"/>
        <v>0</v>
      </c>
      <c r="UKU393" s="21">
        <f t="shared" si="227"/>
        <v>0</v>
      </c>
      <c r="UKV393" s="21">
        <f t="shared" si="227"/>
        <v>0</v>
      </c>
      <c r="UKW393" s="21">
        <f t="shared" si="227"/>
        <v>0</v>
      </c>
      <c r="UKX393" s="21">
        <f t="shared" si="227"/>
        <v>0</v>
      </c>
      <c r="UKY393" s="21">
        <f t="shared" si="227"/>
        <v>0</v>
      </c>
      <c r="UKZ393" s="21">
        <f t="shared" si="227"/>
        <v>0</v>
      </c>
      <c r="ULA393" s="21">
        <f t="shared" si="227"/>
        <v>0</v>
      </c>
      <c r="ULB393" s="21">
        <f t="shared" si="227"/>
        <v>0</v>
      </c>
      <c r="ULC393" s="21">
        <f t="shared" si="227"/>
        <v>0</v>
      </c>
      <c r="ULD393" s="21">
        <f t="shared" si="227"/>
        <v>0</v>
      </c>
      <c r="ULE393" s="21">
        <f t="shared" si="227"/>
        <v>0</v>
      </c>
      <c r="ULF393" s="21">
        <f t="shared" si="227"/>
        <v>0</v>
      </c>
      <c r="ULG393" s="21">
        <f t="shared" si="227"/>
        <v>0</v>
      </c>
      <c r="ULH393" s="21">
        <f t="shared" si="227"/>
        <v>0</v>
      </c>
      <c r="ULI393" s="21">
        <f t="shared" si="227"/>
        <v>0</v>
      </c>
      <c r="ULJ393" s="21">
        <f t="shared" si="227"/>
        <v>0</v>
      </c>
      <c r="ULK393" s="21">
        <f t="shared" si="227"/>
        <v>0</v>
      </c>
      <c r="ULL393" s="21">
        <f t="shared" si="227"/>
        <v>0</v>
      </c>
      <c r="ULM393" s="21">
        <f t="shared" si="227"/>
        <v>0</v>
      </c>
      <c r="ULN393" s="21">
        <f t="shared" si="227"/>
        <v>0</v>
      </c>
      <c r="ULO393" s="21">
        <f t="shared" si="227"/>
        <v>0</v>
      </c>
      <c r="ULP393" s="21">
        <f t="shared" si="227"/>
        <v>0</v>
      </c>
      <c r="ULQ393" s="21">
        <f t="shared" si="227"/>
        <v>0</v>
      </c>
      <c r="ULR393" s="21">
        <f t="shared" si="227"/>
        <v>0</v>
      </c>
      <c r="ULS393" s="21">
        <f t="shared" si="227"/>
        <v>0</v>
      </c>
      <c r="ULT393" s="21">
        <f t="shared" si="227"/>
        <v>0</v>
      </c>
      <c r="ULU393" s="21">
        <f t="shared" si="227"/>
        <v>0</v>
      </c>
      <c r="ULV393" s="21">
        <f t="shared" si="227"/>
        <v>0</v>
      </c>
      <c r="ULW393" s="21">
        <f t="shared" si="227"/>
        <v>0</v>
      </c>
      <c r="ULX393" s="21">
        <f t="shared" si="227"/>
        <v>0</v>
      </c>
      <c r="ULY393" s="21">
        <f t="shared" ref="ULY393:UOJ393" si="228">SUM(ULY388:ULY392)</f>
        <v>0</v>
      </c>
      <c r="ULZ393" s="21">
        <f t="shared" si="228"/>
        <v>0</v>
      </c>
      <c r="UMA393" s="21">
        <f t="shared" si="228"/>
        <v>0</v>
      </c>
      <c r="UMB393" s="21">
        <f t="shared" si="228"/>
        <v>0</v>
      </c>
      <c r="UMC393" s="21">
        <f t="shared" si="228"/>
        <v>0</v>
      </c>
      <c r="UMD393" s="21">
        <f t="shared" si="228"/>
        <v>0</v>
      </c>
      <c r="UME393" s="21">
        <f t="shared" si="228"/>
        <v>0</v>
      </c>
      <c r="UMF393" s="21">
        <f t="shared" si="228"/>
        <v>0</v>
      </c>
      <c r="UMG393" s="21">
        <f t="shared" si="228"/>
        <v>0</v>
      </c>
      <c r="UMH393" s="21">
        <f t="shared" si="228"/>
        <v>0</v>
      </c>
      <c r="UMI393" s="21">
        <f t="shared" si="228"/>
        <v>0</v>
      </c>
      <c r="UMJ393" s="21">
        <f t="shared" si="228"/>
        <v>0</v>
      </c>
      <c r="UMK393" s="21">
        <f t="shared" si="228"/>
        <v>0</v>
      </c>
      <c r="UML393" s="21">
        <f t="shared" si="228"/>
        <v>0</v>
      </c>
      <c r="UMM393" s="21">
        <f t="shared" si="228"/>
        <v>0</v>
      </c>
      <c r="UMN393" s="21">
        <f t="shared" si="228"/>
        <v>0</v>
      </c>
      <c r="UMO393" s="21">
        <f t="shared" si="228"/>
        <v>0</v>
      </c>
      <c r="UMP393" s="21">
        <f t="shared" si="228"/>
        <v>0</v>
      </c>
      <c r="UMQ393" s="21">
        <f t="shared" si="228"/>
        <v>0</v>
      </c>
      <c r="UMR393" s="21">
        <f t="shared" si="228"/>
        <v>0</v>
      </c>
      <c r="UMS393" s="21">
        <f t="shared" si="228"/>
        <v>0</v>
      </c>
      <c r="UMT393" s="21">
        <f t="shared" si="228"/>
        <v>0</v>
      </c>
      <c r="UMU393" s="21">
        <f t="shared" si="228"/>
        <v>0</v>
      </c>
      <c r="UMV393" s="21">
        <f t="shared" si="228"/>
        <v>0</v>
      </c>
      <c r="UMW393" s="21">
        <f t="shared" si="228"/>
        <v>0</v>
      </c>
      <c r="UMX393" s="21">
        <f t="shared" si="228"/>
        <v>0</v>
      </c>
      <c r="UMY393" s="21">
        <f t="shared" si="228"/>
        <v>0</v>
      </c>
      <c r="UMZ393" s="21">
        <f t="shared" si="228"/>
        <v>0</v>
      </c>
      <c r="UNA393" s="21">
        <f t="shared" si="228"/>
        <v>0</v>
      </c>
      <c r="UNB393" s="21">
        <f t="shared" si="228"/>
        <v>0</v>
      </c>
      <c r="UNC393" s="21">
        <f t="shared" si="228"/>
        <v>0</v>
      </c>
      <c r="UND393" s="21">
        <f t="shared" si="228"/>
        <v>0</v>
      </c>
      <c r="UNE393" s="21">
        <f t="shared" si="228"/>
        <v>0</v>
      </c>
      <c r="UNF393" s="21">
        <f t="shared" si="228"/>
        <v>0</v>
      </c>
      <c r="UNG393" s="21">
        <f t="shared" si="228"/>
        <v>0</v>
      </c>
      <c r="UNH393" s="21">
        <f t="shared" si="228"/>
        <v>0</v>
      </c>
      <c r="UNI393" s="21">
        <f t="shared" si="228"/>
        <v>0</v>
      </c>
      <c r="UNJ393" s="21">
        <f t="shared" si="228"/>
        <v>0</v>
      </c>
      <c r="UNK393" s="21">
        <f t="shared" si="228"/>
        <v>0</v>
      </c>
      <c r="UNL393" s="21">
        <f t="shared" si="228"/>
        <v>0</v>
      </c>
      <c r="UNM393" s="21">
        <f t="shared" si="228"/>
        <v>0</v>
      </c>
      <c r="UNN393" s="21">
        <f t="shared" si="228"/>
        <v>0</v>
      </c>
      <c r="UNO393" s="21">
        <f t="shared" si="228"/>
        <v>0</v>
      </c>
      <c r="UNP393" s="21">
        <f t="shared" si="228"/>
        <v>0</v>
      </c>
      <c r="UNQ393" s="21">
        <f t="shared" si="228"/>
        <v>0</v>
      </c>
      <c r="UNR393" s="21">
        <f t="shared" si="228"/>
        <v>0</v>
      </c>
      <c r="UNS393" s="21">
        <f t="shared" si="228"/>
        <v>0</v>
      </c>
      <c r="UNT393" s="21">
        <f t="shared" si="228"/>
        <v>0</v>
      </c>
      <c r="UNU393" s="21">
        <f t="shared" si="228"/>
        <v>0</v>
      </c>
      <c r="UNV393" s="21">
        <f t="shared" si="228"/>
        <v>0</v>
      </c>
      <c r="UNW393" s="21">
        <f t="shared" si="228"/>
        <v>0</v>
      </c>
      <c r="UNX393" s="21">
        <f t="shared" si="228"/>
        <v>0</v>
      </c>
      <c r="UNY393" s="21">
        <f t="shared" si="228"/>
        <v>0</v>
      </c>
      <c r="UNZ393" s="21">
        <f t="shared" si="228"/>
        <v>0</v>
      </c>
      <c r="UOA393" s="21">
        <f t="shared" si="228"/>
        <v>0</v>
      </c>
      <c r="UOB393" s="21">
        <f t="shared" si="228"/>
        <v>0</v>
      </c>
      <c r="UOC393" s="21">
        <f t="shared" si="228"/>
        <v>0</v>
      </c>
      <c r="UOD393" s="21">
        <f t="shared" si="228"/>
        <v>0</v>
      </c>
      <c r="UOE393" s="21">
        <f t="shared" si="228"/>
        <v>0</v>
      </c>
      <c r="UOF393" s="21">
        <f t="shared" si="228"/>
        <v>0</v>
      </c>
      <c r="UOG393" s="21">
        <f t="shared" si="228"/>
        <v>0</v>
      </c>
      <c r="UOH393" s="21">
        <f t="shared" si="228"/>
        <v>0</v>
      </c>
      <c r="UOI393" s="21">
        <f t="shared" si="228"/>
        <v>0</v>
      </c>
      <c r="UOJ393" s="21">
        <f t="shared" si="228"/>
        <v>0</v>
      </c>
      <c r="UOK393" s="21">
        <f t="shared" ref="UOK393:UQV393" si="229">SUM(UOK388:UOK392)</f>
        <v>0</v>
      </c>
      <c r="UOL393" s="21">
        <f t="shared" si="229"/>
        <v>0</v>
      </c>
      <c r="UOM393" s="21">
        <f t="shared" si="229"/>
        <v>0</v>
      </c>
      <c r="UON393" s="21">
        <f t="shared" si="229"/>
        <v>0</v>
      </c>
      <c r="UOO393" s="21">
        <f t="shared" si="229"/>
        <v>0</v>
      </c>
      <c r="UOP393" s="21">
        <f t="shared" si="229"/>
        <v>0</v>
      </c>
      <c r="UOQ393" s="21">
        <f t="shared" si="229"/>
        <v>0</v>
      </c>
      <c r="UOR393" s="21">
        <f t="shared" si="229"/>
        <v>0</v>
      </c>
      <c r="UOS393" s="21">
        <f t="shared" si="229"/>
        <v>0</v>
      </c>
      <c r="UOT393" s="21">
        <f t="shared" si="229"/>
        <v>0</v>
      </c>
      <c r="UOU393" s="21">
        <f t="shared" si="229"/>
        <v>0</v>
      </c>
      <c r="UOV393" s="21">
        <f t="shared" si="229"/>
        <v>0</v>
      </c>
      <c r="UOW393" s="21">
        <f t="shared" si="229"/>
        <v>0</v>
      </c>
      <c r="UOX393" s="21">
        <f t="shared" si="229"/>
        <v>0</v>
      </c>
      <c r="UOY393" s="21">
        <f t="shared" si="229"/>
        <v>0</v>
      </c>
      <c r="UOZ393" s="21">
        <f t="shared" si="229"/>
        <v>0</v>
      </c>
      <c r="UPA393" s="21">
        <f t="shared" si="229"/>
        <v>0</v>
      </c>
      <c r="UPB393" s="21">
        <f t="shared" si="229"/>
        <v>0</v>
      </c>
      <c r="UPC393" s="21">
        <f t="shared" si="229"/>
        <v>0</v>
      </c>
      <c r="UPD393" s="21">
        <f t="shared" si="229"/>
        <v>0</v>
      </c>
      <c r="UPE393" s="21">
        <f t="shared" si="229"/>
        <v>0</v>
      </c>
      <c r="UPF393" s="21">
        <f t="shared" si="229"/>
        <v>0</v>
      </c>
      <c r="UPG393" s="21">
        <f t="shared" si="229"/>
        <v>0</v>
      </c>
      <c r="UPH393" s="21">
        <f t="shared" si="229"/>
        <v>0</v>
      </c>
      <c r="UPI393" s="21">
        <f t="shared" si="229"/>
        <v>0</v>
      </c>
      <c r="UPJ393" s="21">
        <f t="shared" si="229"/>
        <v>0</v>
      </c>
      <c r="UPK393" s="21">
        <f t="shared" si="229"/>
        <v>0</v>
      </c>
      <c r="UPL393" s="21">
        <f t="shared" si="229"/>
        <v>0</v>
      </c>
      <c r="UPM393" s="21">
        <f t="shared" si="229"/>
        <v>0</v>
      </c>
      <c r="UPN393" s="21">
        <f t="shared" si="229"/>
        <v>0</v>
      </c>
      <c r="UPO393" s="21">
        <f t="shared" si="229"/>
        <v>0</v>
      </c>
      <c r="UPP393" s="21">
        <f t="shared" si="229"/>
        <v>0</v>
      </c>
      <c r="UPQ393" s="21">
        <f t="shared" si="229"/>
        <v>0</v>
      </c>
      <c r="UPR393" s="21">
        <f t="shared" si="229"/>
        <v>0</v>
      </c>
      <c r="UPS393" s="21">
        <f t="shared" si="229"/>
        <v>0</v>
      </c>
      <c r="UPT393" s="21">
        <f t="shared" si="229"/>
        <v>0</v>
      </c>
      <c r="UPU393" s="21">
        <f t="shared" si="229"/>
        <v>0</v>
      </c>
      <c r="UPV393" s="21">
        <f t="shared" si="229"/>
        <v>0</v>
      </c>
      <c r="UPW393" s="21">
        <f t="shared" si="229"/>
        <v>0</v>
      </c>
      <c r="UPX393" s="21">
        <f t="shared" si="229"/>
        <v>0</v>
      </c>
      <c r="UPY393" s="21">
        <f t="shared" si="229"/>
        <v>0</v>
      </c>
      <c r="UPZ393" s="21">
        <f t="shared" si="229"/>
        <v>0</v>
      </c>
      <c r="UQA393" s="21">
        <f t="shared" si="229"/>
        <v>0</v>
      </c>
      <c r="UQB393" s="21">
        <f t="shared" si="229"/>
        <v>0</v>
      </c>
      <c r="UQC393" s="21">
        <f t="shared" si="229"/>
        <v>0</v>
      </c>
      <c r="UQD393" s="21">
        <f t="shared" si="229"/>
        <v>0</v>
      </c>
      <c r="UQE393" s="21">
        <f t="shared" si="229"/>
        <v>0</v>
      </c>
      <c r="UQF393" s="21">
        <f t="shared" si="229"/>
        <v>0</v>
      </c>
      <c r="UQG393" s="21">
        <f t="shared" si="229"/>
        <v>0</v>
      </c>
      <c r="UQH393" s="21">
        <f t="shared" si="229"/>
        <v>0</v>
      </c>
      <c r="UQI393" s="21">
        <f t="shared" si="229"/>
        <v>0</v>
      </c>
      <c r="UQJ393" s="21">
        <f t="shared" si="229"/>
        <v>0</v>
      </c>
      <c r="UQK393" s="21">
        <f t="shared" si="229"/>
        <v>0</v>
      </c>
      <c r="UQL393" s="21">
        <f t="shared" si="229"/>
        <v>0</v>
      </c>
      <c r="UQM393" s="21">
        <f t="shared" si="229"/>
        <v>0</v>
      </c>
      <c r="UQN393" s="21">
        <f t="shared" si="229"/>
        <v>0</v>
      </c>
      <c r="UQO393" s="21">
        <f t="shared" si="229"/>
        <v>0</v>
      </c>
      <c r="UQP393" s="21">
        <f t="shared" si="229"/>
        <v>0</v>
      </c>
      <c r="UQQ393" s="21">
        <f t="shared" si="229"/>
        <v>0</v>
      </c>
      <c r="UQR393" s="21">
        <f t="shared" si="229"/>
        <v>0</v>
      </c>
      <c r="UQS393" s="21">
        <f t="shared" si="229"/>
        <v>0</v>
      </c>
      <c r="UQT393" s="21">
        <f t="shared" si="229"/>
        <v>0</v>
      </c>
      <c r="UQU393" s="21">
        <f t="shared" si="229"/>
        <v>0</v>
      </c>
      <c r="UQV393" s="21">
        <f t="shared" si="229"/>
        <v>0</v>
      </c>
      <c r="UQW393" s="21">
        <f t="shared" ref="UQW393:UTH393" si="230">SUM(UQW388:UQW392)</f>
        <v>0</v>
      </c>
      <c r="UQX393" s="21">
        <f t="shared" si="230"/>
        <v>0</v>
      </c>
      <c r="UQY393" s="21">
        <f t="shared" si="230"/>
        <v>0</v>
      </c>
      <c r="UQZ393" s="21">
        <f t="shared" si="230"/>
        <v>0</v>
      </c>
      <c r="URA393" s="21">
        <f t="shared" si="230"/>
        <v>0</v>
      </c>
      <c r="URB393" s="21">
        <f t="shared" si="230"/>
        <v>0</v>
      </c>
      <c r="URC393" s="21">
        <f t="shared" si="230"/>
        <v>0</v>
      </c>
      <c r="URD393" s="21">
        <f t="shared" si="230"/>
        <v>0</v>
      </c>
      <c r="URE393" s="21">
        <f t="shared" si="230"/>
        <v>0</v>
      </c>
      <c r="URF393" s="21">
        <f t="shared" si="230"/>
        <v>0</v>
      </c>
      <c r="URG393" s="21">
        <f t="shared" si="230"/>
        <v>0</v>
      </c>
      <c r="URH393" s="21">
        <f t="shared" si="230"/>
        <v>0</v>
      </c>
      <c r="URI393" s="21">
        <f t="shared" si="230"/>
        <v>0</v>
      </c>
      <c r="URJ393" s="21">
        <f t="shared" si="230"/>
        <v>0</v>
      </c>
      <c r="URK393" s="21">
        <f t="shared" si="230"/>
        <v>0</v>
      </c>
      <c r="URL393" s="21">
        <f t="shared" si="230"/>
        <v>0</v>
      </c>
      <c r="URM393" s="21">
        <f t="shared" si="230"/>
        <v>0</v>
      </c>
      <c r="URN393" s="21">
        <f t="shared" si="230"/>
        <v>0</v>
      </c>
      <c r="URO393" s="21">
        <f t="shared" si="230"/>
        <v>0</v>
      </c>
      <c r="URP393" s="21">
        <f t="shared" si="230"/>
        <v>0</v>
      </c>
      <c r="URQ393" s="21">
        <f t="shared" si="230"/>
        <v>0</v>
      </c>
      <c r="URR393" s="21">
        <f t="shared" si="230"/>
        <v>0</v>
      </c>
      <c r="URS393" s="21">
        <f t="shared" si="230"/>
        <v>0</v>
      </c>
      <c r="URT393" s="21">
        <f t="shared" si="230"/>
        <v>0</v>
      </c>
      <c r="URU393" s="21">
        <f t="shared" si="230"/>
        <v>0</v>
      </c>
      <c r="URV393" s="21">
        <f t="shared" si="230"/>
        <v>0</v>
      </c>
      <c r="URW393" s="21">
        <f t="shared" si="230"/>
        <v>0</v>
      </c>
      <c r="URX393" s="21">
        <f t="shared" si="230"/>
        <v>0</v>
      </c>
      <c r="URY393" s="21">
        <f t="shared" si="230"/>
        <v>0</v>
      </c>
      <c r="URZ393" s="21">
        <f t="shared" si="230"/>
        <v>0</v>
      </c>
      <c r="USA393" s="21">
        <f t="shared" si="230"/>
        <v>0</v>
      </c>
      <c r="USB393" s="21">
        <f t="shared" si="230"/>
        <v>0</v>
      </c>
      <c r="USC393" s="21">
        <f t="shared" si="230"/>
        <v>0</v>
      </c>
      <c r="USD393" s="21">
        <f t="shared" si="230"/>
        <v>0</v>
      </c>
      <c r="USE393" s="21">
        <f t="shared" si="230"/>
        <v>0</v>
      </c>
      <c r="USF393" s="21">
        <f t="shared" si="230"/>
        <v>0</v>
      </c>
      <c r="USG393" s="21">
        <f t="shared" si="230"/>
        <v>0</v>
      </c>
      <c r="USH393" s="21">
        <f t="shared" si="230"/>
        <v>0</v>
      </c>
      <c r="USI393" s="21">
        <f t="shared" si="230"/>
        <v>0</v>
      </c>
      <c r="USJ393" s="21">
        <f t="shared" si="230"/>
        <v>0</v>
      </c>
      <c r="USK393" s="21">
        <f t="shared" si="230"/>
        <v>0</v>
      </c>
      <c r="USL393" s="21">
        <f t="shared" si="230"/>
        <v>0</v>
      </c>
      <c r="USM393" s="21">
        <f t="shared" si="230"/>
        <v>0</v>
      </c>
      <c r="USN393" s="21">
        <f t="shared" si="230"/>
        <v>0</v>
      </c>
      <c r="USO393" s="21">
        <f t="shared" si="230"/>
        <v>0</v>
      </c>
      <c r="USP393" s="21">
        <f t="shared" si="230"/>
        <v>0</v>
      </c>
      <c r="USQ393" s="21">
        <f t="shared" si="230"/>
        <v>0</v>
      </c>
      <c r="USR393" s="21">
        <f t="shared" si="230"/>
        <v>0</v>
      </c>
      <c r="USS393" s="21">
        <f t="shared" si="230"/>
        <v>0</v>
      </c>
      <c r="UST393" s="21">
        <f t="shared" si="230"/>
        <v>0</v>
      </c>
      <c r="USU393" s="21">
        <f t="shared" si="230"/>
        <v>0</v>
      </c>
      <c r="USV393" s="21">
        <f t="shared" si="230"/>
        <v>0</v>
      </c>
      <c r="USW393" s="21">
        <f t="shared" si="230"/>
        <v>0</v>
      </c>
      <c r="USX393" s="21">
        <f t="shared" si="230"/>
        <v>0</v>
      </c>
      <c r="USY393" s="21">
        <f t="shared" si="230"/>
        <v>0</v>
      </c>
      <c r="USZ393" s="21">
        <f t="shared" si="230"/>
        <v>0</v>
      </c>
      <c r="UTA393" s="21">
        <f t="shared" si="230"/>
        <v>0</v>
      </c>
      <c r="UTB393" s="21">
        <f t="shared" si="230"/>
        <v>0</v>
      </c>
      <c r="UTC393" s="21">
        <f t="shared" si="230"/>
        <v>0</v>
      </c>
      <c r="UTD393" s="21">
        <f t="shared" si="230"/>
        <v>0</v>
      </c>
      <c r="UTE393" s="21">
        <f t="shared" si="230"/>
        <v>0</v>
      </c>
      <c r="UTF393" s="21">
        <f t="shared" si="230"/>
        <v>0</v>
      </c>
      <c r="UTG393" s="21">
        <f t="shared" si="230"/>
        <v>0</v>
      </c>
      <c r="UTH393" s="21">
        <f t="shared" si="230"/>
        <v>0</v>
      </c>
      <c r="UTI393" s="21">
        <f t="shared" ref="UTI393:UVT393" si="231">SUM(UTI388:UTI392)</f>
        <v>0</v>
      </c>
      <c r="UTJ393" s="21">
        <f t="shared" si="231"/>
        <v>0</v>
      </c>
      <c r="UTK393" s="21">
        <f t="shared" si="231"/>
        <v>0</v>
      </c>
      <c r="UTL393" s="21">
        <f t="shared" si="231"/>
        <v>0</v>
      </c>
      <c r="UTM393" s="21">
        <f t="shared" si="231"/>
        <v>0</v>
      </c>
      <c r="UTN393" s="21">
        <f t="shared" si="231"/>
        <v>0</v>
      </c>
      <c r="UTO393" s="21">
        <f t="shared" si="231"/>
        <v>0</v>
      </c>
      <c r="UTP393" s="21">
        <f t="shared" si="231"/>
        <v>0</v>
      </c>
      <c r="UTQ393" s="21">
        <f t="shared" si="231"/>
        <v>0</v>
      </c>
      <c r="UTR393" s="21">
        <f t="shared" si="231"/>
        <v>0</v>
      </c>
      <c r="UTS393" s="21">
        <f t="shared" si="231"/>
        <v>0</v>
      </c>
      <c r="UTT393" s="21">
        <f t="shared" si="231"/>
        <v>0</v>
      </c>
      <c r="UTU393" s="21">
        <f t="shared" si="231"/>
        <v>0</v>
      </c>
      <c r="UTV393" s="21">
        <f t="shared" si="231"/>
        <v>0</v>
      </c>
      <c r="UTW393" s="21">
        <f t="shared" si="231"/>
        <v>0</v>
      </c>
      <c r="UTX393" s="21">
        <f t="shared" si="231"/>
        <v>0</v>
      </c>
      <c r="UTY393" s="21">
        <f t="shared" si="231"/>
        <v>0</v>
      </c>
      <c r="UTZ393" s="21">
        <f t="shared" si="231"/>
        <v>0</v>
      </c>
      <c r="UUA393" s="21">
        <f t="shared" si="231"/>
        <v>0</v>
      </c>
      <c r="UUB393" s="21">
        <f t="shared" si="231"/>
        <v>0</v>
      </c>
      <c r="UUC393" s="21">
        <f t="shared" si="231"/>
        <v>0</v>
      </c>
      <c r="UUD393" s="21">
        <f t="shared" si="231"/>
        <v>0</v>
      </c>
      <c r="UUE393" s="21">
        <f t="shared" si="231"/>
        <v>0</v>
      </c>
      <c r="UUF393" s="21">
        <f t="shared" si="231"/>
        <v>0</v>
      </c>
      <c r="UUG393" s="21">
        <f t="shared" si="231"/>
        <v>0</v>
      </c>
      <c r="UUH393" s="21">
        <f t="shared" si="231"/>
        <v>0</v>
      </c>
      <c r="UUI393" s="21">
        <f t="shared" si="231"/>
        <v>0</v>
      </c>
      <c r="UUJ393" s="21">
        <f t="shared" si="231"/>
        <v>0</v>
      </c>
      <c r="UUK393" s="21">
        <f t="shared" si="231"/>
        <v>0</v>
      </c>
      <c r="UUL393" s="21">
        <f t="shared" si="231"/>
        <v>0</v>
      </c>
      <c r="UUM393" s="21">
        <f t="shared" si="231"/>
        <v>0</v>
      </c>
      <c r="UUN393" s="21">
        <f t="shared" si="231"/>
        <v>0</v>
      </c>
      <c r="UUO393" s="21">
        <f t="shared" si="231"/>
        <v>0</v>
      </c>
      <c r="UUP393" s="21">
        <f t="shared" si="231"/>
        <v>0</v>
      </c>
      <c r="UUQ393" s="21">
        <f t="shared" si="231"/>
        <v>0</v>
      </c>
      <c r="UUR393" s="21">
        <f t="shared" si="231"/>
        <v>0</v>
      </c>
      <c r="UUS393" s="21">
        <f t="shared" si="231"/>
        <v>0</v>
      </c>
      <c r="UUT393" s="21">
        <f t="shared" si="231"/>
        <v>0</v>
      </c>
      <c r="UUU393" s="21">
        <f t="shared" si="231"/>
        <v>0</v>
      </c>
      <c r="UUV393" s="21">
        <f t="shared" si="231"/>
        <v>0</v>
      </c>
      <c r="UUW393" s="21">
        <f t="shared" si="231"/>
        <v>0</v>
      </c>
      <c r="UUX393" s="21">
        <f t="shared" si="231"/>
        <v>0</v>
      </c>
      <c r="UUY393" s="21">
        <f t="shared" si="231"/>
        <v>0</v>
      </c>
      <c r="UUZ393" s="21">
        <f t="shared" si="231"/>
        <v>0</v>
      </c>
      <c r="UVA393" s="21">
        <f t="shared" si="231"/>
        <v>0</v>
      </c>
      <c r="UVB393" s="21">
        <f t="shared" si="231"/>
        <v>0</v>
      </c>
      <c r="UVC393" s="21">
        <f t="shared" si="231"/>
        <v>0</v>
      </c>
      <c r="UVD393" s="21">
        <f t="shared" si="231"/>
        <v>0</v>
      </c>
      <c r="UVE393" s="21">
        <f t="shared" si="231"/>
        <v>0</v>
      </c>
      <c r="UVF393" s="21">
        <f t="shared" si="231"/>
        <v>0</v>
      </c>
      <c r="UVG393" s="21">
        <f t="shared" si="231"/>
        <v>0</v>
      </c>
      <c r="UVH393" s="21">
        <f t="shared" si="231"/>
        <v>0</v>
      </c>
      <c r="UVI393" s="21">
        <f t="shared" si="231"/>
        <v>0</v>
      </c>
      <c r="UVJ393" s="21">
        <f t="shared" si="231"/>
        <v>0</v>
      </c>
      <c r="UVK393" s="21">
        <f t="shared" si="231"/>
        <v>0</v>
      </c>
      <c r="UVL393" s="21">
        <f t="shared" si="231"/>
        <v>0</v>
      </c>
      <c r="UVM393" s="21">
        <f t="shared" si="231"/>
        <v>0</v>
      </c>
      <c r="UVN393" s="21">
        <f t="shared" si="231"/>
        <v>0</v>
      </c>
      <c r="UVO393" s="21">
        <f t="shared" si="231"/>
        <v>0</v>
      </c>
      <c r="UVP393" s="21">
        <f t="shared" si="231"/>
        <v>0</v>
      </c>
      <c r="UVQ393" s="21">
        <f t="shared" si="231"/>
        <v>0</v>
      </c>
      <c r="UVR393" s="21">
        <f t="shared" si="231"/>
        <v>0</v>
      </c>
      <c r="UVS393" s="21">
        <f t="shared" si="231"/>
        <v>0</v>
      </c>
      <c r="UVT393" s="21">
        <f t="shared" si="231"/>
        <v>0</v>
      </c>
      <c r="UVU393" s="21">
        <f t="shared" ref="UVU393:UYF393" si="232">SUM(UVU388:UVU392)</f>
        <v>0</v>
      </c>
      <c r="UVV393" s="21">
        <f t="shared" si="232"/>
        <v>0</v>
      </c>
      <c r="UVW393" s="21">
        <f t="shared" si="232"/>
        <v>0</v>
      </c>
      <c r="UVX393" s="21">
        <f t="shared" si="232"/>
        <v>0</v>
      </c>
      <c r="UVY393" s="21">
        <f t="shared" si="232"/>
        <v>0</v>
      </c>
      <c r="UVZ393" s="21">
        <f t="shared" si="232"/>
        <v>0</v>
      </c>
      <c r="UWA393" s="21">
        <f t="shared" si="232"/>
        <v>0</v>
      </c>
      <c r="UWB393" s="21">
        <f t="shared" si="232"/>
        <v>0</v>
      </c>
      <c r="UWC393" s="21">
        <f t="shared" si="232"/>
        <v>0</v>
      </c>
      <c r="UWD393" s="21">
        <f t="shared" si="232"/>
        <v>0</v>
      </c>
      <c r="UWE393" s="21">
        <f t="shared" si="232"/>
        <v>0</v>
      </c>
      <c r="UWF393" s="21">
        <f t="shared" si="232"/>
        <v>0</v>
      </c>
      <c r="UWG393" s="21">
        <f t="shared" si="232"/>
        <v>0</v>
      </c>
      <c r="UWH393" s="21">
        <f t="shared" si="232"/>
        <v>0</v>
      </c>
      <c r="UWI393" s="21">
        <f t="shared" si="232"/>
        <v>0</v>
      </c>
      <c r="UWJ393" s="21">
        <f t="shared" si="232"/>
        <v>0</v>
      </c>
      <c r="UWK393" s="21">
        <f t="shared" si="232"/>
        <v>0</v>
      </c>
      <c r="UWL393" s="21">
        <f t="shared" si="232"/>
        <v>0</v>
      </c>
      <c r="UWM393" s="21">
        <f t="shared" si="232"/>
        <v>0</v>
      </c>
      <c r="UWN393" s="21">
        <f t="shared" si="232"/>
        <v>0</v>
      </c>
      <c r="UWO393" s="21">
        <f t="shared" si="232"/>
        <v>0</v>
      </c>
      <c r="UWP393" s="21">
        <f t="shared" si="232"/>
        <v>0</v>
      </c>
      <c r="UWQ393" s="21">
        <f t="shared" si="232"/>
        <v>0</v>
      </c>
      <c r="UWR393" s="21">
        <f t="shared" si="232"/>
        <v>0</v>
      </c>
      <c r="UWS393" s="21">
        <f t="shared" si="232"/>
        <v>0</v>
      </c>
      <c r="UWT393" s="21">
        <f t="shared" si="232"/>
        <v>0</v>
      </c>
      <c r="UWU393" s="21">
        <f t="shared" si="232"/>
        <v>0</v>
      </c>
      <c r="UWV393" s="21">
        <f t="shared" si="232"/>
        <v>0</v>
      </c>
      <c r="UWW393" s="21">
        <f t="shared" si="232"/>
        <v>0</v>
      </c>
      <c r="UWX393" s="21">
        <f t="shared" si="232"/>
        <v>0</v>
      </c>
      <c r="UWY393" s="21">
        <f t="shared" si="232"/>
        <v>0</v>
      </c>
      <c r="UWZ393" s="21">
        <f t="shared" si="232"/>
        <v>0</v>
      </c>
      <c r="UXA393" s="21">
        <f t="shared" si="232"/>
        <v>0</v>
      </c>
      <c r="UXB393" s="21">
        <f t="shared" si="232"/>
        <v>0</v>
      </c>
      <c r="UXC393" s="21">
        <f t="shared" si="232"/>
        <v>0</v>
      </c>
      <c r="UXD393" s="21">
        <f t="shared" si="232"/>
        <v>0</v>
      </c>
      <c r="UXE393" s="21">
        <f t="shared" si="232"/>
        <v>0</v>
      </c>
      <c r="UXF393" s="21">
        <f t="shared" si="232"/>
        <v>0</v>
      </c>
      <c r="UXG393" s="21">
        <f t="shared" si="232"/>
        <v>0</v>
      </c>
      <c r="UXH393" s="21">
        <f t="shared" si="232"/>
        <v>0</v>
      </c>
      <c r="UXI393" s="21">
        <f t="shared" si="232"/>
        <v>0</v>
      </c>
      <c r="UXJ393" s="21">
        <f t="shared" si="232"/>
        <v>0</v>
      </c>
      <c r="UXK393" s="21">
        <f t="shared" si="232"/>
        <v>0</v>
      </c>
      <c r="UXL393" s="21">
        <f t="shared" si="232"/>
        <v>0</v>
      </c>
      <c r="UXM393" s="21">
        <f t="shared" si="232"/>
        <v>0</v>
      </c>
      <c r="UXN393" s="21">
        <f t="shared" si="232"/>
        <v>0</v>
      </c>
      <c r="UXO393" s="21">
        <f t="shared" si="232"/>
        <v>0</v>
      </c>
      <c r="UXP393" s="21">
        <f t="shared" si="232"/>
        <v>0</v>
      </c>
      <c r="UXQ393" s="21">
        <f t="shared" si="232"/>
        <v>0</v>
      </c>
      <c r="UXR393" s="21">
        <f t="shared" si="232"/>
        <v>0</v>
      </c>
      <c r="UXS393" s="21">
        <f t="shared" si="232"/>
        <v>0</v>
      </c>
      <c r="UXT393" s="21">
        <f t="shared" si="232"/>
        <v>0</v>
      </c>
      <c r="UXU393" s="21">
        <f t="shared" si="232"/>
        <v>0</v>
      </c>
      <c r="UXV393" s="21">
        <f t="shared" si="232"/>
        <v>0</v>
      </c>
      <c r="UXW393" s="21">
        <f t="shared" si="232"/>
        <v>0</v>
      </c>
      <c r="UXX393" s="21">
        <f t="shared" si="232"/>
        <v>0</v>
      </c>
      <c r="UXY393" s="21">
        <f t="shared" si="232"/>
        <v>0</v>
      </c>
      <c r="UXZ393" s="21">
        <f t="shared" si="232"/>
        <v>0</v>
      </c>
      <c r="UYA393" s="21">
        <f t="shared" si="232"/>
        <v>0</v>
      </c>
      <c r="UYB393" s="21">
        <f t="shared" si="232"/>
        <v>0</v>
      </c>
      <c r="UYC393" s="21">
        <f t="shared" si="232"/>
        <v>0</v>
      </c>
      <c r="UYD393" s="21">
        <f t="shared" si="232"/>
        <v>0</v>
      </c>
      <c r="UYE393" s="21">
        <f t="shared" si="232"/>
        <v>0</v>
      </c>
      <c r="UYF393" s="21">
        <f t="shared" si="232"/>
        <v>0</v>
      </c>
      <c r="UYG393" s="21">
        <f t="shared" ref="UYG393:VAR393" si="233">SUM(UYG388:UYG392)</f>
        <v>0</v>
      </c>
      <c r="UYH393" s="21">
        <f t="shared" si="233"/>
        <v>0</v>
      </c>
      <c r="UYI393" s="21">
        <f t="shared" si="233"/>
        <v>0</v>
      </c>
      <c r="UYJ393" s="21">
        <f t="shared" si="233"/>
        <v>0</v>
      </c>
      <c r="UYK393" s="21">
        <f t="shared" si="233"/>
        <v>0</v>
      </c>
      <c r="UYL393" s="21">
        <f t="shared" si="233"/>
        <v>0</v>
      </c>
      <c r="UYM393" s="21">
        <f t="shared" si="233"/>
        <v>0</v>
      </c>
      <c r="UYN393" s="21">
        <f t="shared" si="233"/>
        <v>0</v>
      </c>
      <c r="UYO393" s="21">
        <f t="shared" si="233"/>
        <v>0</v>
      </c>
      <c r="UYP393" s="21">
        <f t="shared" si="233"/>
        <v>0</v>
      </c>
      <c r="UYQ393" s="21">
        <f t="shared" si="233"/>
        <v>0</v>
      </c>
      <c r="UYR393" s="21">
        <f t="shared" si="233"/>
        <v>0</v>
      </c>
      <c r="UYS393" s="21">
        <f t="shared" si="233"/>
        <v>0</v>
      </c>
      <c r="UYT393" s="21">
        <f t="shared" si="233"/>
        <v>0</v>
      </c>
      <c r="UYU393" s="21">
        <f t="shared" si="233"/>
        <v>0</v>
      </c>
      <c r="UYV393" s="21">
        <f t="shared" si="233"/>
        <v>0</v>
      </c>
      <c r="UYW393" s="21">
        <f t="shared" si="233"/>
        <v>0</v>
      </c>
      <c r="UYX393" s="21">
        <f t="shared" si="233"/>
        <v>0</v>
      </c>
      <c r="UYY393" s="21">
        <f t="shared" si="233"/>
        <v>0</v>
      </c>
      <c r="UYZ393" s="21">
        <f t="shared" si="233"/>
        <v>0</v>
      </c>
      <c r="UZA393" s="21">
        <f t="shared" si="233"/>
        <v>0</v>
      </c>
      <c r="UZB393" s="21">
        <f t="shared" si="233"/>
        <v>0</v>
      </c>
      <c r="UZC393" s="21">
        <f t="shared" si="233"/>
        <v>0</v>
      </c>
      <c r="UZD393" s="21">
        <f t="shared" si="233"/>
        <v>0</v>
      </c>
      <c r="UZE393" s="21">
        <f t="shared" si="233"/>
        <v>0</v>
      </c>
      <c r="UZF393" s="21">
        <f t="shared" si="233"/>
        <v>0</v>
      </c>
      <c r="UZG393" s="21">
        <f t="shared" si="233"/>
        <v>0</v>
      </c>
      <c r="UZH393" s="21">
        <f t="shared" si="233"/>
        <v>0</v>
      </c>
      <c r="UZI393" s="21">
        <f t="shared" si="233"/>
        <v>0</v>
      </c>
      <c r="UZJ393" s="21">
        <f t="shared" si="233"/>
        <v>0</v>
      </c>
      <c r="UZK393" s="21">
        <f t="shared" si="233"/>
        <v>0</v>
      </c>
      <c r="UZL393" s="21">
        <f t="shared" si="233"/>
        <v>0</v>
      </c>
      <c r="UZM393" s="21">
        <f t="shared" si="233"/>
        <v>0</v>
      </c>
      <c r="UZN393" s="21">
        <f t="shared" si="233"/>
        <v>0</v>
      </c>
      <c r="UZO393" s="21">
        <f t="shared" si="233"/>
        <v>0</v>
      </c>
      <c r="UZP393" s="21">
        <f t="shared" si="233"/>
        <v>0</v>
      </c>
      <c r="UZQ393" s="21">
        <f t="shared" si="233"/>
        <v>0</v>
      </c>
      <c r="UZR393" s="21">
        <f t="shared" si="233"/>
        <v>0</v>
      </c>
      <c r="UZS393" s="21">
        <f t="shared" si="233"/>
        <v>0</v>
      </c>
      <c r="UZT393" s="21">
        <f t="shared" si="233"/>
        <v>0</v>
      </c>
      <c r="UZU393" s="21">
        <f t="shared" si="233"/>
        <v>0</v>
      </c>
      <c r="UZV393" s="21">
        <f t="shared" si="233"/>
        <v>0</v>
      </c>
      <c r="UZW393" s="21">
        <f t="shared" si="233"/>
        <v>0</v>
      </c>
      <c r="UZX393" s="21">
        <f t="shared" si="233"/>
        <v>0</v>
      </c>
      <c r="UZY393" s="21">
        <f t="shared" si="233"/>
        <v>0</v>
      </c>
      <c r="UZZ393" s="21">
        <f t="shared" si="233"/>
        <v>0</v>
      </c>
      <c r="VAA393" s="21">
        <f t="shared" si="233"/>
        <v>0</v>
      </c>
      <c r="VAB393" s="21">
        <f t="shared" si="233"/>
        <v>0</v>
      </c>
      <c r="VAC393" s="21">
        <f t="shared" si="233"/>
        <v>0</v>
      </c>
      <c r="VAD393" s="21">
        <f t="shared" si="233"/>
        <v>0</v>
      </c>
      <c r="VAE393" s="21">
        <f t="shared" si="233"/>
        <v>0</v>
      </c>
      <c r="VAF393" s="21">
        <f t="shared" si="233"/>
        <v>0</v>
      </c>
      <c r="VAG393" s="21">
        <f t="shared" si="233"/>
        <v>0</v>
      </c>
      <c r="VAH393" s="21">
        <f t="shared" si="233"/>
        <v>0</v>
      </c>
      <c r="VAI393" s="21">
        <f t="shared" si="233"/>
        <v>0</v>
      </c>
      <c r="VAJ393" s="21">
        <f t="shared" si="233"/>
        <v>0</v>
      </c>
      <c r="VAK393" s="21">
        <f t="shared" si="233"/>
        <v>0</v>
      </c>
      <c r="VAL393" s="21">
        <f t="shared" si="233"/>
        <v>0</v>
      </c>
      <c r="VAM393" s="21">
        <f t="shared" si="233"/>
        <v>0</v>
      </c>
      <c r="VAN393" s="21">
        <f t="shared" si="233"/>
        <v>0</v>
      </c>
      <c r="VAO393" s="21">
        <f t="shared" si="233"/>
        <v>0</v>
      </c>
      <c r="VAP393" s="21">
        <f t="shared" si="233"/>
        <v>0</v>
      </c>
      <c r="VAQ393" s="21">
        <f t="shared" si="233"/>
        <v>0</v>
      </c>
      <c r="VAR393" s="21">
        <f t="shared" si="233"/>
        <v>0</v>
      </c>
      <c r="VAS393" s="21">
        <f t="shared" ref="VAS393:VDD393" si="234">SUM(VAS388:VAS392)</f>
        <v>0</v>
      </c>
      <c r="VAT393" s="21">
        <f t="shared" si="234"/>
        <v>0</v>
      </c>
      <c r="VAU393" s="21">
        <f t="shared" si="234"/>
        <v>0</v>
      </c>
      <c r="VAV393" s="21">
        <f t="shared" si="234"/>
        <v>0</v>
      </c>
      <c r="VAW393" s="21">
        <f t="shared" si="234"/>
        <v>0</v>
      </c>
      <c r="VAX393" s="21">
        <f t="shared" si="234"/>
        <v>0</v>
      </c>
      <c r="VAY393" s="21">
        <f t="shared" si="234"/>
        <v>0</v>
      </c>
      <c r="VAZ393" s="21">
        <f t="shared" si="234"/>
        <v>0</v>
      </c>
      <c r="VBA393" s="21">
        <f t="shared" si="234"/>
        <v>0</v>
      </c>
      <c r="VBB393" s="21">
        <f t="shared" si="234"/>
        <v>0</v>
      </c>
      <c r="VBC393" s="21">
        <f t="shared" si="234"/>
        <v>0</v>
      </c>
      <c r="VBD393" s="21">
        <f t="shared" si="234"/>
        <v>0</v>
      </c>
      <c r="VBE393" s="21">
        <f t="shared" si="234"/>
        <v>0</v>
      </c>
      <c r="VBF393" s="21">
        <f t="shared" si="234"/>
        <v>0</v>
      </c>
      <c r="VBG393" s="21">
        <f t="shared" si="234"/>
        <v>0</v>
      </c>
      <c r="VBH393" s="21">
        <f t="shared" si="234"/>
        <v>0</v>
      </c>
      <c r="VBI393" s="21">
        <f t="shared" si="234"/>
        <v>0</v>
      </c>
      <c r="VBJ393" s="21">
        <f t="shared" si="234"/>
        <v>0</v>
      </c>
      <c r="VBK393" s="21">
        <f t="shared" si="234"/>
        <v>0</v>
      </c>
      <c r="VBL393" s="21">
        <f t="shared" si="234"/>
        <v>0</v>
      </c>
      <c r="VBM393" s="21">
        <f t="shared" si="234"/>
        <v>0</v>
      </c>
      <c r="VBN393" s="21">
        <f t="shared" si="234"/>
        <v>0</v>
      </c>
      <c r="VBO393" s="21">
        <f t="shared" si="234"/>
        <v>0</v>
      </c>
      <c r="VBP393" s="21">
        <f t="shared" si="234"/>
        <v>0</v>
      </c>
      <c r="VBQ393" s="21">
        <f t="shared" si="234"/>
        <v>0</v>
      </c>
      <c r="VBR393" s="21">
        <f t="shared" si="234"/>
        <v>0</v>
      </c>
      <c r="VBS393" s="21">
        <f t="shared" si="234"/>
        <v>0</v>
      </c>
      <c r="VBT393" s="21">
        <f t="shared" si="234"/>
        <v>0</v>
      </c>
      <c r="VBU393" s="21">
        <f t="shared" si="234"/>
        <v>0</v>
      </c>
      <c r="VBV393" s="21">
        <f t="shared" si="234"/>
        <v>0</v>
      </c>
      <c r="VBW393" s="21">
        <f t="shared" si="234"/>
        <v>0</v>
      </c>
      <c r="VBX393" s="21">
        <f t="shared" si="234"/>
        <v>0</v>
      </c>
      <c r="VBY393" s="21">
        <f t="shared" si="234"/>
        <v>0</v>
      </c>
      <c r="VBZ393" s="21">
        <f t="shared" si="234"/>
        <v>0</v>
      </c>
      <c r="VCA393" s="21">
        <f t="shared" si="234"/>
        <v>0</v>
      </c>
      <c r="VCB393" s="21">
        <f t="shared" si="234"/>
        <v>0</v>
      </c>
      <c r="VCC393" s="21">
        <f t="shared" si="234"/>
        <v>0</v>
      </c>
      <c r="VCD393" s="21">
        <f t="shared" si="234"/>
        <v>0</v>
      </c>
      <c r="VCE393" s="21">
        <f t="shared" si="234"/>
        <v>0</v>
      </c>
      <c r="VCF393" s="21">
        <f t="shared" si="234"/>
        <v>0</v>
      </c>
      <c r="VCG393" s="21">
        <f t="shared" si="234"/>
        <v>0</v>
      </c>
      <c r="VCH393" s="21">
        <f t="shared" si="234"/>
        <v>0</v>
      </c>
      <c r="VCI393" s="21">
        <f t="shared" si="234"/>
        <v>0</v>
      </c>
      <c r="VCJ393" s="21">
        <f t="shared" si="234"/>
        <v>0</v>
      </c>
      <c r="VCK393" s="21">
        <f t="shared" si="234"/>
        <v>0</v>
      </c>
      <c r="VCL393" s="21">
        <f t="shared" si="234"/>
        <v>0</v>
      </c>
      <c r="VCM393" s="21">
        <f t="shared" si="234"/>
        <v>0</v>
      </c>
      <c r="VCN393" s="21">
        <f t="shared" si="234"/>
        <v>0</v>
      </c>
      <c r="VCO393" s="21">
        <f t="shared" si="234"/>
        <v>0</v>
      </c>
      <c r="VCP393" s="21">
        <f t="shared" si="234"/>
        <v>0</v>
      </c>
      <c r="VCQ393" s="21">
        <f t="shared" si="234"/>
        <v>0</v>
      </c>
      <c r="VCR393" s="21">
        <f t="shared" si="234"/>
        <v>0</v>
      </c>
      <c r="VCS393" s="21">
        <f t="shared" si="234"/>
        <v>0</v>
      </c>
      <c r="VCT393" s="21">
        <f t="shared" si="234"/>
        <v>0</v>
      </c>
      <c r="VCU393" s="21">
        <f t="shared" si="234"/>
        <v>0</v>
      </c>
      <c r="VCV393" s="21">
        <f t="shared" si="234"/>
        <v>0</v>
      </c>
      <c r="VCW393" s="21">
        <f t="shared" si="234"/>
        <v>0</v>
      </c>
      <c r="VCX393" s="21">
        <f t="shared" si="234"/>
        <v>0</v>
      </c>
      <c r="VCY393" s="21">
        <f t="shared" si="234"/>
        <v>0</v>
      </c>
      <c r="VCZ393" s="21">
        <f t="shared" si="234"/>
        <v>0</v>
      </c>
      <c r="VDA393" s="21">
        <f t="shared" si="234"/>
        <v>0</v>
      </c>
      <c r="VDB393" s="21">
        <f t="shared" si="234"/>
        <v>0</v>
      </c>
      <c r="VDC393" s="21">
        <f t="shared" si="234"/>
        <v>0</v>
      </c>
      <c r="VDD393" s="21">
        <f t="shared" si="234"/>
        <v>0</v>
      </c>
      <c r="VDE393" s="21">
        <f t="shared" ref="VDE393:VFP393" si="235">SUM(VDE388:VDE392)</f>
        <v>0</v>
      </c>
      <c r="VDF393" s="21">
        <f t="shared" si="235"/>
        <v>0</v>
      </c>
      <c r="VDG393" s="21">
        <f t="shared" si="235"/>
        <v>0</v>
      </c>
      <c r="VDH393" s="21">
        <f t="shared" si="235"/>
        <v>0</v>
      </c>
      <c r="VDI393" s="21">
        <f t="shared" si="235"/>
        <v>0</v>
      </c>
      <c r="VDJ393" s="21">
        <f t="shared" si="235"/>
        <v>0</v>
      </c>
      <c r="VDK393" s="21">
        <f t="shared" si="235"/>
        <v>0</v>
      </c>
      <c r="VDL393" s="21">
        <f t="shared" si="235"/>
        <v>0</v>
      </c>
      <c r="VDM393" s="21">
        <f t="shared" si="235"/>
        <v>0</v>
      </c>
      <c r="VDN393" s="21">
        <f t="shared" si="235"/>
        <v>0</v>
      </c>
      <c r="VDO393" s="21">
        <f t="shared" si="235"/>
        <v>0</v>
      </c>
      <c r="VDP393" s="21">
        <f t="shared" si="235"/>
        <v>0</v>
      </c>
      <c r="VDQ393" s="21">
        <f t="shared" si="235"/>
        <v>0</v>
      </c>
      <c r="VDR393" s="21">
        <f t="shared" si="235"/>
        <v>0</v>
      </c>
      <c r="VDS393" s="21">
        <f t="shared" si="235"/>
        <v>0</v>
      </c>
      <c r="VDT393" s="21">
        <f t="shared" si="235"/>
        <v>0</v>
      </c>
      <c r="VDU393" s="21">
        <f t="shared" si="235"/>
        <v>0</v>
      </c>
      <c r="VDV393" s="21">
        <f t="shared" si="235"/>
        <v>0</v>
      </c>
      <c r="VDW393" s="21">
        <f t="shared" si="235"/>
        <v>0</v>
      </c>
      <c r="VDX393" s="21">
        <f t="shared" si="235"/>
        <v>0</v>
      </c>
      <c r="VDY393" s="21">
        <f t="shared" si="235"/>
        <v>0</v>
      </c>
      <c r="VDZ393" s="21">
        <f t="shared" si="235"/>
        <v>0</v>
      </c>
      <c r="VEA393" s="21">
        <f t="shared" si="235"/>
        <v>0</v>
      </c>
      <c r="VEB393" s="21">
        <f t="shared" si="235"/>
        <v>0</v>
      </c>
      <c r="VEC393" s="21">
        <f t="shared" si="235"/>
        <v>0</v>
      </c>
      <c r="VED393" s="21">
        <f t="shared" si="235"/>
        <v>0</v>
      </c>
      <c r="VEE393" s="21">
        <f t="shared" si="235"/>
        <v>0</v>
      </c>
      <c r="VEF393" s="21">
        <f t="shared" si="235"/>
        <v>0</v>
      </c>
      <c r="VEG393" s="21">
        <f t="shared" si="235"/>
        <v>0</v>
      </c>
      <c r="VEH393" s="21">
        <f t="shared" si="235"/>
        <v>0</v>
      </c>
      <c r="VEI393" s="21">
        <f t="shared" si="235"/>
        <v>0</v>
      </c>
      <c r="VEJ393" s="21">
        <f t="shared" si="235"/>
        <v>0</v>
      </c>
      <c r="VEK393" s="21">
        <f t="shared" si="235"/>
        <v>0</v>
      </c>
      <c r="VEL393" s="21">
        <f t="shared" si="235"/>
        <v>0</v>
      </c>
      <c r="VEM393" s="21">
        <f t="shared" si="235"/>
        <v>0</v>
      </c>
      <c r="VEN393" s="21">
        <f t="shared" si="235"/>
        <v>0</v>
      </c>
      <c r="VEO393" s="21">
        <f t="shared" si="235"/>
        <v>0</v>
      </c>
      <c r="VEP393" s="21">
        <f t="shared" si="235"/>
        <v>0</v>
      </c>
      <c r="VEQ393" s="21">
        <f t="shared" si="235"/>
        <v>0</v>
      </c>
      <c r="VER393" s="21">
        <f t="shared" si="235"/>
        <v>0</v>
      </c>
      <c r="VES393" s="21">
        <f t="shared" si="235"/>
        <v>0</v>
      </c>
      <c r="VET393" s="21">
        <f t="shared" si="235"/>
        <v>0</v>
      </c>
      <c r="VEU393" s="21">
        <f t="shared" si="235"/>
        <v>0</v>
      </c>
      <c r="VEV393" s="21">
        <f t="shared" si="235"/>
        <v>0</v>
      </c>
      <c r="VEW393" s="21">
        <f t="shared" si="235"/>
        <v>0</v>
      </c>
      <c r="VEX393" s="21">
        <f t="shared" si="235"/>
        <v>0</v>
      </c>
      <c r="VEY393" s="21">
        <f t="shared" si="235"/>
        <v>0</v>
      </c>
      <c r="VEZ393" s="21">
        <f t="shared" si="235"/>
        <v>0</v>
      </c>
      <c r="VFA393" s="21">
        <f t="shared" si="235"/>
        <v>0</v>
      </c>
      <c r="VFB393" s="21">
        <f t="shared" si="235"/>
        <v>0</v>
      </c>
      <c r="VFC393" s="21">
        <f t="shared" si="235"/>
        <v>0</v>
      </c>
      <c r="VFD393" s="21">
        <f t="shared" si="235"/>
        <v>0</v>
      </c>
      <c r="VFE393" s="21">
        <f t="shared" si="235"/>
        <v>0</v>
      </c>
      <c r="VFF393" s="21">
        <f t="shared" si="235"/>
        <v>0</v>
      </c>
      <c r="VFG393" s="21">
        <f t="shared" si="235"/>
        <v>0</v>
      </c>
      <c r="VFH393" s="21">
        <f t="shared" si="235"/>
        <v>0</v>
      </c>
      <c r="VFI393" s="21">
        <f t="shared" si="235"/>
        <v>0</v>
      </c>
      <c r="VFJ393" s="21">
        <f t="shared" si="235"/>
        <v>0</v>
      </c>
      <c r="VFK393" s="21">
        <f t="shared" si="235"/>
        <v>0</v>
      </c>
      <c r="VFL393" s="21">
        <f t="shared" si="235"/>
        <v>0</v>
      </c>
      <c r="VFM393" s="21">
        <f t="shared" si="235"/>
        <v>0</v>
      </c>
      <c r="VFN393" s="21">
        <f t="shared" si="235"/>
        <v>0</v>
      </c>
      <c r="VFO393" s="21">
        <f t="shared" si="235"/>
        <v>0</v>
      </c>
      <c r="VFP393" s="21">
        <f t="shared" si="235"/>
        <v>0</v>
      </c>
      <c r="VFQ393" s="21">
        <f t="shared" ref="VFQ393:VIB393" si="236">SUM(VFQ388:VFQ392)</f>
        <v>0</v>
      </c>
      <c r="VFR393" s="21">
        <f t="shared" si="236"/>
        <v>0</v>
      </c>
      <c r="VFS393" s="21">
        <f t="shared" si="236"/>
        <v>0</v>
      </c>
      <c r="VFT393" s="21">
        <f t="shared" si="236"/>
        <v>0</v>
      </c>
      <c r="VFU393" s="21">
        <f t="shared" si="236"/>
        <v>0</v>
      </c>
      <c r="VFV393" s="21">
        <f t="shared" si="236"/>
        <v>0</v>
      </c>
      <c r="VFW393" s="21">
        <f t="shared" si="236"/>
        <v>0</v>
      </c>
      <c r="VFX393" s="21">
        <f t="shared" si="236"/>
        <v>0</v>
      </c>
      <c r="VFY393" s="21">
        <f t="shared" si="236"/>
        <v>0</v>
      </c>
      <c r="VFZ393" s="21">
        <f t="shared" si="236"/>
        <v>0</v>
      </c>
      <c r="VGA393" s="21">
        <f t="shared" si="236"/>
        <v>0</v>
      </c>
      <c r="VGB393" s="21">
        <f t="shared" si="236"/>
        <v>0</v>
      </c>
      <c r="VGC393" s="21">
        <f t="shared" si="236"/>
        <v>0</v>
      </c>
      <c r="VGD393" s="21">
        <f t="shared" si="236"/>
        <v>0</v>
      </c>
      <c r="VGE393" s="21">
        <f t="shared" si="236"/>
        <v>0</v>
      </c>
      <c r="VGF393" s="21">
        <f t="shared" si="236"/>
        <v>0</v>
      </c>
      <c r="VGG393" s="21">
        <f t="shared" si="236"/>
        <v>0</v>
      </c>
      <c r="VGH393" s="21">
        <f t="shared" si="236"/>
        <v>0</v>
      </c>
      <c r="VGI393" s="21">
        <f t="shared" si="236"/>
        <v>0</v>
      </c>
      <c r="VGJ393" s="21">
        <f t="shared" si="236"/>
        <v>0</v>
      </c>
      <c r="VGK393" s="21">
        <f t="shared" si="236"/>
        <v>0</v>
      </c>
      <c r="VGL393" s="21">
        <f t="shared" si="236"/>
        <v>0</v>
      </c>
      <c r="VGM393" s="21">
        <f t="shared" si="236"/>
        <v>0</v>
      </c>
      <c r="VGN393" s="21">
        <f t="shared" si="236"/>
        <v>0</v>
      </c>
      <c r="VGO393" s="21">
        <f t="shared" si="236"/>
        <v>0</v>
      </c>
      <c r="VGP393" s="21">
        <f t="shared" si="236"/>
        <v>0</v>
      </c>
      <c r="VGQ393" s="21">
        <f t="shared" si="236"/>
        <v>0</v>
      </c>
      <c r="VGR393" s="21">
        <f t="shared" si="236"/>
        <v>0</v>
      </c>
      <c r="VGS393" s="21">
        <f t="shared" si="236"/>
        <v>0</v>
      </c>
      <c r="VGT393" s="21">
        <f t="shared" si="236"/>
        <v>0</v>
      </c>
      <c r="VGU393" s="21">
        <f t="shared" si="236"/>
        <v>0</v>
      </c>
      <c r="VGV393" s="21">
        <f t="shared" si="236"/>
        <v>0</v>
      </c>
      <c r="VGW393" s="21">
        <f t="shared" si="236"/>
        <v>0</v>
      </c>
      <c r="VGX393" s="21">
        <f t="shared" si="236"/>
        <v>0</v>
      </c>
      <c r="VGY393" s="21">
        <f t="shared" si="236"/>
        <v>0</v>
      </c>
      <c r="VGZ393" s="21">
        <f t="shared" si="236"/>
        <v>0</v>
      </c>
      <c r="VHA393" s="21">
        <f t="shared" si="236"/>
        <v>0</v>
      </c>
      <c r="VHB393" s="21">
        <f t="shared" si="236"/>
        <v>0</v>
      </c>
      <c r="VHC393" s="21">
        <f t="shared" si="236"/>
        <v>0</v>
      </c>
      <c r="VHD393" s="21">
        <f t="shared" si="236"/>
        <v>0</v>
      </c>
      <c r="VHE393" s="21">
        <f t="shared" si="236"/>
        <v>0</v>
      </c>
      <c r="VHF393" s="21">
        <f t="shared" si="236"/>
        <v>0</v>
      </c>
      <c r="VHG393" s="21">
        <f t="shared" si="236"/>
        <v>0</v>
      </c>
      <c r="VHH393" s="21">
        <f t="shared" si="236"/>
        <v>0</v>
      </c>
      <c r="VHI393" s="21">
        <f t="shared" si="236"/>
        <v>0</v>
      </c>
      <c r="VHJ393" s="21">
        <f t="shared" si="236"/>
        <v>0</v>
      </c>
      <c r="VHK393" s="21">
        <f t="shared" si="236"/>
        <v>0</v>
      </c>
      <c r="VHL393" s="21">
        <f t="shared" si="236"/>
        <v>0</v>
      </c>
      <c r="VHM393" s="21">
        <f t="shared" si="236"/>
        <v>0</v>
      </c>
      <c r="VHN393" s="21">
        <f t="shared" si="236"/>
        <v>0</v>
      </c>
      <c r="VHO393" s="21">
        <f t="shared" si="236"/>
        <v>0</v>
      </c>
      <c r="VHP393" s="21">
        <f t="shared" si="236"/>
        <v>0</v>
      </c>
      <c r="VHQ393" s="21">
        <f t="shared" si="236"/>
        <v>0</v>
      </c>
      <c r="VHR393" s="21">
        <f t="shared" si="236"/>
        <v>0</v>
      </c>
      <c r="VHS393" s="21">
        <f t="shared" si="236"/>
        <v>0</v>
      </c>
      <c r="VHT393" s="21">
        <f t="shared" si="236"/>
        <v>0</v>
      </c>
      <c r="VHU393" s="21">
        <f t="shared" si="236"/>
        <v>0</v>
      </c>
      <c r="VHV393" s="21">
        <f t="shared" si="236"/>
        <v>0</v>
      </c>
      <c r="VHW393" s="21">
        <f t="shared" si="236"/>
        <v>0</v>
      </c>
      <c r="VHX393" s="21">
        <f t="shared" si="236"/>
        <v>0</v>
      </c>
      <c r="VHY393" s="21">
        <f t="shared" si="236"/>
        <v>0</v>
      </c>
      <c r="VHZ393" s="21">
        <f t="shared" si="236"/>
        <v>0</v>
      </c>
      <c r="VIA393" s="21">
        <f t="shared" si="236"/>
        <v>0</v>
      </c>
      <c r="VIB393" s="21">
        <f t="shared" si="236"/>
        <v>0</v>
      </c>
      <c r="VIC393" s="21">
        <f t="shared" ref="VIC393:VKN393" si="237">SUM(VIC388:VIC392)</f>
        <v>0</v>
      </c>
      <c r="VID393" s="21">
        <f t="shared" si="237"/>
        <v>0</v>
      </c>
      <c r="VIE393" s="21">
        <f t="shared" si="237"/>
        <v>0</v>
      </c>
      <c r="VIF393" s="21">
        <f t="shared" si="237"/>
        <v>0</v>
      </c>
      <c r="VIG393" s="21">
        <f t="shared" si="237"/>
        <v>0</v>
      </c>
      <c r="VIH393" s="21">
        <f t="shared" si="237"/>
        <v>0</v>
      </c>
      <c r="VII393" s="21">
        <f t="shared" si="237"/>
        <v>0</v>
      </c>
      <c r="VIJ393" s="21">
        <f t="shared" si="237"/>
        <v>0</v>
      </c>
      <c r="VIK393" s="21">
        <f t="shared" si="237"/>
        <v>0</v>
      </c>
      <c r="VIL393" s="21">
        <f t="shared" si="237"/>
        <v>0</v>
      </c>
      <c r="VIM393" s="21">
        <f t="shared" si="237"/>
        <v>0</v>
      </c>
      <c r="VIN393" s="21">
        <f t="shared" si="237"/>
        <v>0</v>
      </c>
      <c r="VIO393" s="21">
        <f t="shared" si="237"/>
        <v>0</v>
      </c>
      <c r="VIP393" s="21">
        <f t="shared" si="237"/>
        <v>0</v>
      </c>
      <c r="VIQ393" s="21">
        <f t="shared" si="237"/>
        <v>0</v>
      </c>
      <c r="VIR393" s="21">
        <f t="shared" si="237"/>
        <v>0</v>
      </c>
      <c r="VIS393" s="21">
        <f t="shared" si="237"/>
        <v>0</v>
      </c>
      <c r="VIT393" s="21">
        <f t="shared" si="237"/>
        <v>0</v>
      </c>
      <c r="VIU393" s="21">
        <f t="shared" si="237"/>
        <v>0</v>
      </c>
      <c r="VIV393" s="21">
        <f t="shared" si="237"/>
        <v>0</v>
      </c>
      <c r="VIW393" s="21">
        <f t="shared" si="237"/>
        <v>0</v>
      </c>
      <c r="VIX393" s="21">
        <f t="shared" si="237"/>
        <v>0</v>
      </c>
      <c r="VIY393" s="21">
        <f t="shared" si="237"/>
        <v>0</v>
      </c>
      <c r="VIZ393" s="21">
        <f t="shared" si="237"/>
        <v>0</v>
      </c>
      <c r="VJA393" s="21">
        <f t="shared" si="237"/>
        <v>0</v>
      </c>
      <c r="VJB393" s="21">
        <f t="shared" si="237"/>
        <v>0</v>
      </c>
      <c r="VJC393" s="21">
        <f t="shared" si="237"/>
        <v>0</v>
      </c>
      <c r="VJD393" s="21">
        <f t="shared" si="237"/>
        <v>0</v>
      </c>
      <c r="VJE393" s="21">
        <f t="shared" si="237"/>
        <v>0</v>
      </c>
      <c r="VJF393" s="21">
        <f t="shared" si="237"/>
        <v>0</v>
      </c>
      <c r="VJG393" s="21">
        <f t="shared" si="237"/>
        <v>0</v>
      </c>
      <c r="VJH393" s="21">
        <f t="shared" si="237"/>
        <v>0</v>
      </c>
      <c r="VJI393" s="21">
        <f t="shared" si="237"/>
        <v>0</v>
      </c>
      <c r="VJJ393" s="21">
        <f t="shared" si="237"/>
        <v>0</v>
      </c>
      <c r="VJK393" s="21">
        <f t="shared" si="237"/>
        <v>0</v>
      </c>
      <c r="VJL393" s="21">
        <f t="shared" si="237"/>
        <v>0</v>
      </c>
      <c r="VJM393" s="21">
        <f t="shared" si="237"/>
        <v>0</v>
      </c>
      <c r="VJN393" s="21">
        <f t="shared" si="237"/>
        <v>0</v>
      </c>
      <c r="VJO393" s="21">
        <f t="shared" si="237"/>
        <v>0</v>
      </c>
      <c r="VJP393" s="21">
        <f t="shared" si="237"/>
        <v>0</v>
      </c>
      <c r="VJQ393" s="21">
        <f t="shared" si="237"/>
        <v>0</v>
      </c>
      <c r="VJR393" s="21">
        <f t="shared" si="237"/>
        <v>0</v>
      </c>
      <c r="VJS393" s="21">
        <f t="shared" si="237"/>
        <v>0</v>
      </c>
      <c r="VJT393" s="21">
        <f t="shared" si="237"/>
        <v>0</v>
      </c>
      <c r="VJU393" s="21">
        <f t="shared" si="237"/>
        <v>0</v>
      </c>
      <c r="VJV393" s="21">
        <f t="shared" si="237"/>
        <v>0</v>
      </c>
      <c r="VJW393" s="21">
        <f t="shared" si="237"/>
        <v>0</v>
      </c>
      <c r="VJX393" s="21">
        <f t="shared" si="237"/>
        <v>0</v>
      </c>
      <c r="VJY393" s="21">
        <f t="shared" si="237"/>
        <v>0</v>
      </c>
      <c r="VJZ393" s="21">
        <f t="shared" si="237"/>
        <v>0</v>
      </c>
      <c r="VKA393" s="21">
        <f t="shared" si="237"/>
        <v>0</v>
      </c>
      <c r="VKB393" s="21">
        <f t="shared" si="237"/>
        <v>0</v>
      </c>
      <c r="VKC393" s="21">
        <f t="shared" si="237"/>
        <v>0</v>
      </c>
      <c r="VKD393" s="21">
        <f t="shared" si="237"/>
        <v>0</v>
      </c>
      <c r="VKE393" s="21">
        <f t="shared" si="237"/>
        <v>0</v>
      </c>
      <c r="VKF393" s="21">
        <f t="shared" si="237"/>
        <v>0</v>
      </c>
      <c r="VKG393" s="21">
        <f t="shared" si="237"/>
        <v>0</v>
      </c>
      <c r="VKH393" s="21">
        <f t="shared" si="237"/>
        <v>0</v>
      </c>
      <c r="VKI393" s="21">
        <f t="shared" si="237"/>
        <v>0</v>
      </c>
      <c r="VKJ393" s="21">
        <f t="shared" si="237"/>
        <v>0</v>
      </c>
      <c r="VKK393" s="21">
        <f t="shared" si="237"/>
        <v>0</v>
      </c>
      <c r="VKL393" s="21">
        <f t="shared" si="237"/>
        <v>0</v>
      </c>
      <c r="VKM393" s="21">
        <f t="shared" si="237"/>
        <v>0</v>
      </c>
      <c r="VKN393" s="21">
        <f t="shared" si="237"/>
        <v>0</v>
      </c>
      <c r="VKO393" s="21">
        <f t="shared" ref="VKO393:VMZ393" si="238">SUM(VKO388:VKO392)</f>
        <v>0</v>
      </c>
      <c r="VKP393" s="21">
        <f t="shared" si="238"/>
        <v>0</v>
      </c>
      <c r="VKQ393" s="21">
        <f t="shared" si="238"/>
        <v>0</v>
      </c>
      <c r="VKR393" s="21">
        <f t="shared" si="238"/>
        <v>0</v>
      </c>
      <c r="VKS393" s="21">
        <f t="shared" si="238"/>
        <v>0</v>
      </c>
      <c r="VKT393" s="21">
        <f t="shared" si="238"/>
        <v>0</v>
      </c>
      <c r="VKU393" s="21">
        <f t="shared" si="238"/>
        <v>0</v>
      </c>
      <c r="VKV393" s="21">
        <f t="shared" si="238"/>
        <v>0</v>
      </c>
      <c r="VKW393" s="21">
        <f t="shared" si="238"/>
        <v>0</v>
      </c>
      <c r="VKX393" s="21">
        <f t="shared" si="238"/>
        <v>0</v>
      </c>
      <c r="VKY393" s="21">
        <f t="shared" si="238"/>
        <v>0</v>
      </c>
      <c r="VKZ393" s="21">
        <f t="shared" si="238"/>
        <v>0</v>
      </c>
      <c r="VLA393" s="21">
        <f t="shared" si="238"/>
        <v>0</v>
      </c>
      <c r="VLB393" s="21">
        <f t="shared" si="238"/>
        <v>0</v>
      </c>
      <c r="VLC393" s="21">
        <f t="shared" si="238"/>
        <v>0</v>
      </c>
      <c r="VLD393" s="21">
        <f t="shared" si="238"/>
        <v>0</v>
      </c>
      <c r="VLE393" s="21">
        <f t="shared" si="238"/>
        <v>0</v>
      </c>
      <c r="VLF393" s="21">
        <f t="shared" si="238"/>
        <v>0</v>
      </c>
      <c r="VLG393" s="21">
        <f t="shared" si="238"/>
        <v>0</v>
      </c>
      <c r="VLH393" s="21">
        <f t="shared" si="238"/>
        <v>0</v>
      </c>
      <c r="VLI393" s="21">
        <f t="shared" si="238"/>
        <v>0</v>
      </c>
      <c r="VLJ393" s="21">
        <f t="shared" si="238"/>
        <v>0</v>
      </c>
      <c r="VLK393" s="21">
        <f t="shared" si="238"/>
        <v>0</v>
      </c>
      <c r="VLL393" s="21">
        <f t="shared" si="238"/>
        <v>0</v>
      </c>
      <c r="VLM393" s="21">
        <f t="shared" si="238"/>
        <v>0</v>
      </c>
      <c r="VLN393" s="21">
        <f t="shared" si="238"/>
        <v>0</v>
      </c>
      <c r="VLO393" s="21">
        <f t="shared" si="238"/>
        <v>0</v>
      </c>
      <c r="VLP393" s="21">
        <f t="shared" si="238"/>
        <v>0</v>
      </c>
      <c r="VLQ393" s="21">
        <f t="shared" si="238"/>
        <v>0</v>
      </c>
      <c r="VLR393" s="21">
        <f t="shared" si="238"/>
        <v>0</v>
      </c>
      <c r="VLS393" s="21">
        <f t="shared" si="238"/>
        <v>0</v>
      </c>
      <c r="VLT393" s="21">
        <f t="shared" si="238"/>
        <v>0</v>
      </c>
      <c r="VLU393" s="21">
        <f t="shared" si="238"/>
        <v>0</v>
      </c>
      <c r="VLV393" s="21">
        <f t="shared" si="238"/>
        <v>0</v>
      </c>
      <c r="VLW393" s="21">
        <f t="shared" si="238"/>
        <v>0</v>
      </c>
      <c r="VLX393" s="21">
        <f t="shared" si="238"/>
        <v>0</v>
      </c>
      <c r="VLY393" s="21">
        <f t="shared" si="238"/>
        <v>0</v>
      </c>
      <c r="VLZ393" s="21">
        <f t="shared" si="238"/>
        <v>0</v>
      </c>
      <c r="VMA393" s="21">
        <f t="shared" si="238"/>
        <v>0</v>
      </c>
      <c r="VMB393" s="21">
        <f t="shared" si="238"/>
        <v>0</v>
      </c>
      <c r="VMC393" s="21">
        <f t="shared" si="238"/>
        <v>0</v>
      </c>
      <c r="VMD393" s="21">
        <f t="shared" si="238"/>
        <v>0</v>
      </c>
      <c r="VME393" s="21">
        <f t="shared" si="238"/>
        <v>0</v>
      </c>
      <c r="VMF393" s="21">
        <f t="shared" si="238"/>
        <v>0</v>
      </c>
      <c r="VMG393" s="21">
        <f t="shared" si="238"/>
        <v>0</v>
      </c>
      <c r="VMH393" s="21">
        <f t="shared" si="238"/>
        <v>0</v>
      </c>
      <c r="VMI393" s="21">
        <f t="shared" si="238"/>
        <v>0</v>
      </c>
      <c r="VMJ393" s="21">
        <f t="shared" si="238"/>
        <v>0</v>
      </c>
      <c r="VMK393" s="21">
        <f t="shared" si="238"/>
        <v>0</v>
      </c>
      <c r="VML393" s="21">
        <f t="shared" si="238"/>
        <v>0</v>
      </c>
      <c r="VMM393" s="21">
        <f t="shared" si="238"/>
        <v>0</v>
      </c>
      <c r="VMN393" s="21">
        <f t="shared" si="238"/>
        <v>0</v>
      </c>
      <c r="VMO393" s="21">
        <f t="shared" si="238"/>
        <v>0</v>
      </c>
      <c r="VMP393" s="21">
        <f t="shared" si="238"/>
        <v>0</v>
      </c>
      <c r="VMQ393" s="21">
        <f t="shared" si="238"/>
        <v>0</v>
      </c>
      <c r="VMR393" s="21">
        <f t="shared" si="238"/>
        <v>0</v>
      </c>
      <c r="VMS393" s="21">
        <f t="shared" si="238"/>
        <v>0</v>
      </c>
      <c r="VMT393" s="21">
        <f t="shared" si="238"/>
        <v>0</v>
      </c>
      <c r="VMU393" s="21">
        <f t="shared" si="238"/>
        <v>0</v>
      </c>
      <c r="VMV393" s="21">
        <f t="shared" si="238"/>
        <v>0</v>
      </c>
      <c r="VMW393" s="21">
        <f t="shared" si="238"/>
        <v>0</v>
      </c>
      <c r="VMX393" s="21">
        <f t="shared" si="238"/>
        <v>0</v>
      </c>
      <c r="VMY393" s="21">
        <f t="shared" si="238"/>
        <v>0</v>
      </c>
      <c r="VMZ393" s="21">
        <f t="shared" si="238"/>
        <v>0</v>
      </c>
      <c r="VNA393" s="21">
        <f t="shared" ref="VNA393:VPL393" si="239">SUM(VNA388:VNA392)</f>
        <v>0</v>
      </c>
      <c r="VNB393" s="21">
        <f t="shared" si="239"/>
        <v>0</v>
      </c>
      <c r="VNC393" s="21">
        <f t="shared" si="239"/>
        <v>0</v>
      </c>
      <c r="VND393" s="21">
        <f t="shared" si="239"/>
        <v>0</v>
      </c>
      <c r="VNE393" s="21">
        <f t="shared" si="239"/>
        <v>0</v>
      </c>
      <c r="VNF393" s="21">
        <f t="shared" si="239"/>
        <v>0</v>
      </c>
      <c r="VNG393" s="21">
        <f t="shared" si="239"/>
        <v>0</v>
      </c>
      <c r="VNH393" s="21">
        <f t="shared" si="239"/>
        <v>0</v>
      </c>
      <c r="VNI393" s="21">
        <f t="shared" si="239"/>
        <v>0</v>
      </c>
      <c r="VNJ393" s="21">
        <f t="shared" si="239"/>
        <v>0</v>
      </c>
      <c r="VNK393" s="21">
        <f t="shared" si="239"/>
        <v>0</v>
      </c>
      <c r="VNL393" s="21">
        <f t="shared" si="239"/>
        <v>0</v>
      </c>
      <c r="VNM393" s="21">
        <f t="shared" si="239"/>
        <v>0</v>
      </c>
      <c r="VNN393" s="21">
        <f t="shared" si="239"/>
        <v>0</v>
      </c>
      <c r="VNO393" s="21">
        <f t="shared" si="239"/>
        <v>0</v>
      </c>
      <c r="VNP393" s="21">
        <f t="shared" si="239"/>
        <v>0</v>
      </c>
      <c r="VNQ393" s="21">
        <f t="shared" si="239"/>
        <v>0</v>
      </c>
      <c r="VNR393" s="21">
        <f t="shared" si="239"/>
        <v>0</v>
      </c>
      <c r="VNS393" s="21">
        <f t="shared" si="239"/>
        <v>0</v>
      </c>
      <c r="VNT393" s="21">
        <f t="shared" si="239"/>
        <v>0</v>
      </c>
      <c r="VNU393" s="21">
        <f t="shared" si="239"/>
        <v>0</v>
      </c>
      <c r="VNV393" s="21">
        <f t="shared" si="239"/>
        <v>0</v>
      </c>
      <c r="VNW393" s="21">
        <f t="shared" si="239"/>
        <v>0</v>
      </c>
      <c r="VNX393" s="21">
        <f t="shared" si="239"/>
        <v>0</v>
      </c>
      <c r="VNY393" s="21">
        <f t="shared" si="239"/>
        <v>0</v>
      </c>
      <c r="VNZ393" s="21">
        <f t="shared" si="239"/>
        <v>0</v>
      </c>
      <c r="VOA393" s="21">
        <f t="shared" si="239"/>
        <v>0</v>
      </c>
      <c r="VOB393" s="21">
        <f t="shared" si="239"/>
        <v>0</v>
      </c>
      <c r="VOC393" s="21">
        <f t="shared" si="239"/>
        <v>0</v>
      </c>
      <c r="VOD393" s="21">
        <f t="shared" si="239"/>
        <v>0</v>
      </c>
      <c r="VOE393" s="21">
        <f t="shared" si="239"/>
        <v>0</v>
      </c>
      <c r="VOF393" s="21">
        <f t="shared" si="239"/>
        <v>0</v>
      </c>
      <c r="VOG393" s="21">
        <f t="shared" si="239"/>
        <v>0</v>
      </c>
      <c r="VOH393" s="21">
        <f t="shared" si="239"/>
        <v>0</v>
      </c>
      <c r="VOI393" s="21">
        <f t="shared" si="239"/>
        <v>0</v>
      </c>
      <c r="VOJ393" s="21">
        <f t="shared" si="239"/>
        <v>0</v>
      </c>
      <c r="VOK393" s="21">
        <f t="shared" si="239"/>
        <v>0</v>
      </c>
      <c r="VOL393" s="21">
        <f t="shared" si="239"/>
        <v>0</v>
      </c>
      <c r="VOM393" s="21">
        <f t="shared" si="239"/>
        <v>0</v>
      </c>
      <c r="VON393" s="21">
        <f t="shared" si="239"/>
        <v>0</v>
      </c>
      <c r="VOO393" s="21">
        <f t="shared" si="239"/>
        <v>0</v>
      </c>
      <c r="VOP393" s="21">
        <f t="shared" si="239"/>
        <v>0</v>
      </c>
      <c r="VOQ393" s="21">
        <f t="shared" si="239"/>
        <v>0</v>
      </c>
      <c r="VOR393" s="21">
        <f t="shared" si="239"/>
        <v>0</v>
      </c>
      <c r="VOS393" s="21">
        <f t="shared" si="239"/>
        <v>0</v>
      </c>
      <c r="VOT393" s="21">
        <f t="shared" si="239"/>
        <v>0</v>
      </c>
      <c r="VOU393" s="21">
        <f t="shared" si="239"/>
        <v>0</v>
      </c>
      <c r="VOV393" s="21">
        <f t="shared" si="239"/>
        <v>0</v>
      </c>
      <c r="VOW393" s="21">
        <f t="shared" si="239"/>
        <v>0</v>
      </c>
      <c r="VOX393" s="21">
        <f t="shared" si="239"/>
        <v>0</v>
      </c>
      <c r="VOY393" s="21">
        <f t="shared" si="239"/>
        <v>0</v>
      </c>
      <c r="VOZ393" s="21">
        <f t="shared" si="239"/>
        <v>0</v>
      </c>
      <c r="VPA393" s="21">
        <f t="shared" si="239"/>
        <v>0</v>
      </c>
      <c r="VPB393" s="21">
        <f t="shared" si="239"/>
        <v>0</v>
      </c>
      <c r="VPC393" s="21">
        <f t="shared" si="239"/>
        <v>0</v>
      </c>
      <c r="VPD393" s="21">
        <f t="shared" si="239"/>
        <v>0</v>
      </c>
      <c r="VPE393" s="21">
        <f t="shared" si="239"/>
        <v>0</v>
      </c>
      <c r="VPF393" s="21">
        <f t="shared" si="239"/>
        <v>0</v>
      </c>
      <c r="VPG393" s="21">
        <f t="shared" si="239"/>
        <v>0</v>
      </c>
      <c r="VPH393" s="21">
        <f t="shared" si="239"/>
        <v>0</v>
      </c>
      <c r="VPI393" s="21">
        <f t="shared" si="239"/>
        <v>0</v>
      </c>
      <c r="VPJ393" s="21">
        <f t="shared" si="239"/>
        <v>0</v>
      </c>
      <c r="VPK393" s="21">
        <f t="shared" si="239"/>
        <v>0</v>
      </c>
      <c r="VPL393" s="21">
        <f t="shared" si="239"/>
        <v>0</v>
      </c>
      <c r="VPM393" s="21">
        <f t="shared" ref="VPM393:VRX393" si="240">SUM(VPM388:VPM392)</f>
        <v>0</v>
      </c>
      <c r="VPN393" s="21">
        <f t="shared" si="240"/>
        <v>0</v>
      </c>
      <c r="VPO393" s="21">
        <f t="shared" si="240"/>
        <v>0</v>
      </c>
      <c r="VPP393" s="21">
        <f t="shared" si="240"/>
        <v>0</v>
      </c>
      <c r="VPQ393" s="21">
        <f t="shared" si="240"/>
        <v>0</v>
      </c>
      <c r="VPR393" s="21">
        <f t="shared" si="240"/>
        <v>0</v>
      </c>
      <c r="VPS393" s="21">
        <f t="shared" si="240"/>
        <v>0</v>
      </c>
      <c r="VPT393" s="21">
        <f t="shared" si="240"/>
        <v>0</v>
      </c>
      <c r="VPU393" s="21">
        <f t="shared" si="240"/>
        <v>0</v>
      </c>
      <c r="VPV393" s="21">
        <f t="shared" si="240"/>
        <v>0</v>
      </c>
      <c r="VPW393" s="21">
        <f t="shared" si="240"/>
        <v>0</v>
      </c>
      <c r="VPX393" s="21">
        <f t="shared" si="240"/>
        <v>0</v>
      </c>
      <c r="VPY393" s="21">
        <f t="shared" si="240"/>
        <v>0</v>
      </c>
      <c r="VPZ393" s="21">
        <f t="shared" si="240"/>
        <v>0</v>
      </c>
      <c r="VQA393" s="21">
        <f t="shared" si="240"/>
        <v>0</v>
      </c>
      <c r="VQB393" s="21">
        <f t="shared" si="240"/>
        <v>0</v>
      </c>
      <c r="VQC393" s="21">
        <f t="shared" si="240"/>
        <v>0</v>
      </c>
      <c r="VQD393" s="21">
        <f t="shared" si="240"/>
        <v>0</v>
      </c>
      <c r="VQE393" s="21">
        <f t="shared" si="240"/>
        <v>0</v>
      </c>
      <c r="VQF393" s="21">
        <f t="shared" si="240"/>
        <v>0</v>
      </c>
      <c r="VQG393" s="21">
        <f t="shared" si="240"/>
        <v>0</v>
      </c>
      <c r="VQH393" s="21">
        <f t="shared" si="240"/>
        <v>0</v>
      </c>
      <c r="VQI393" s="21">
        <f t="shared" si="240"/>
        <v>0</v>
      </c>
      <c r="VQJ393" s="21">
        <f t="shared" si="240"/>
        <v>0</v>
      </c>
      <c r="VQK393" s="21">
        <f t="shared" si="240"/>
        <v>0</v>
      </c>
      <c r="VQL393" s="21">
        <f t="shared" si="240"/>
        <v>0</v>
      </c>
      <c r="VQM393" s="21">
        <f t="shared" si="240"/>
        <v>0</v>
      </c>
      <c r="VQN393" s="21">
        <f t="shared" si="240"/>
        <v>0</v>
      </c>
      <c r="VQO393" s="21">
        <f t="shared" si="240"/>
        <v>0</v>
      </c>
      <c r="VQP393" s="21">
        <f t="shared" si="240"/>
        <v>0</v>
      </c>
      <c r="VQQ393" s="21">
        <f t="shared" si="240"/>
        <v>0</v>
      </c>
      <c r="VQR393" s="21">
        <f t="shared" si="240"/>
        <v>0</v>
      </c>
      <c r="VQS393" s="21">
        <f t="shared" si="240"/>
        <v>0</v>
      </c>
      <c r="VQT393" s="21">
        <f t="shared" si="240"/>
        <v>0</v>
      </c>
      <c r="VQU393" s="21">
        <f t="shared" si="240"/>
        <v>0</v>
      </c>
      <c r="VQV393" s="21">
        <f t="shared" si="240"/>
        <v>0</v>
      </c>
      <c r="VQW393" s="21">
        <f t="shared" si="240"/>
        <v>0</v>
      </c>
      <c r="VQX393" s="21">
        <f t="shared" si="240"/>
        <v>0</v>
      </c>
      <c r="VQY393" s="21">
        <f t="shared" si="240"/>
        <v>0</v>
      </c>
      <c r="VQZ393" s="21">
        <f t="shared" si="240"/>
        <v>0</v>
      </c>
      <c r="VRA393" s="21">
        <f t="shared" si="240"/>
        <v>0</v>
      </c>
      <c r="VRB393" s="21">
        <f t="shared" si="240"/>
        <v>0</v>
      </c>
      <c r="VRC393" s="21">
        <f t="shared" si="240"/>
        <v>0</v>
      </c>
      <c r="VRD393" s="21">
        <f t="shared" si="240"/>
        <v>0</v>
      </c>
      <c r="VRE393" s="21">
        <f t="shared" si="240"/>
        <v>0</v>
      </c>
      <c r="VRF393" s="21">
        <f t="shared" si="240"/>
        <v>0</v>
      </c>
      <c r="VRG393" s="21">
        <f t="shared" si="240"/>
        <v>0</v>
      </c>
      <c r="VRH393" s="21">
        <f t="shared" si="240"/>
        <v>0</v>
      </c>
      <c r="VRI393" s="21">
        <f t="shared" si="240"/>
        <v>0</v>
      </c>
      <c r="VRJ393" s="21">
        <f t="shared" si="240"/>
        <v>0</v>
      </c>
      <c r="VRK393" s="21">
        <f t="shared" si="240"/>
        <v>0</v>
      </c>
      <c r="VRL393" s="21">
        <f t="shared" si="240"/>
        <v>0</v>
      </c>
      <c r="VRM393" s="21">
        <f t="shared" si="240"/>
        <v>0</v>
      </c>
      <c r="VRN393" s="21">
        <f t="shared" si="240"/>
        <v>0</v>
      </c>
      <c r="VRO393" s="21">
        <f t="shared" si="240"/>
        <v>0</v>
      </c>
      <c r="VRP393" s="21">
        <f t="shared" si="240"/>
        <v>0</v>
      </c>
      <c r="VRQ393" s="21">
        <f t="shared" si="240"/>
        <v>0</v>
      </c>
      <c r="VRR393" s="21">
        <f t="shared" si="240"/>
        <v>0</v>
      </c>
      <c r="VRS393" s="21">
        <f t="shared" si="240"/>
        <v>0</v>
      </c>
      <c r="VRT393" s="21">
        <f t="shared" si="240"/>
        <v>0</v>
      </c>
      <c r="VRU393" s="21">
        <f t="shared" si="240"/>
        <v>0</v>
      </c>
      <c r="VRV393" s="21">
        <f t="shared" si="240"/>
        <v>0</v>
      </c>
      <c r="VRW393" s="21">
        <f t="shared" si="240"/>
        <v>0</v>
      </c>
      <c r="VRX393" s="21">
        <f t="shared" si="240"/>
        <v>0</v>
      </c>
      <c r="VRY393" s="21">
        <f t="shared" ref="VRY393:VUJ393" si="241">SUM(VRY388:VRY392)</f>
        <v>0</v>
      </c>
      <c r="VRZ393" s="21">
        <f t="shared" si="241"/>
        <v>0</v>
      </c>
      <c r="VSA393" s="21">
        <f t="shared" si="241"/>
        <v>0</v>
      </c>
      <c r="VSB393" s="21">
        <f t="shared" si="241"/>
        <v>0</v>
      </c>
      <c r="VSC393" s="21">
        <f t="shared" si="241"/>
        <v>0</v>
      </c>
      <c r="VSD393" s="21">
        <f t="shared" si="241"/>
        <v>0</v>
      </c>
      <c r="VSE393" s="21">
        <f t="shared" si="241"/>
        <v>0</v>
      </c>
      <c r="VSF393" s="21">
        <f t="shared" si="241"/>
        <v>0</v>
      </c>
      <c r="VSG393" s="21">
        <f t="shared" si="241"/>
        <v>0</v>
      </c>
      <c r="VSH393" s="21">
        <f t="shared" si="241"/>
        <v>0</v>
      </c>
      <c r="VSI393" s="21">
        <f t="shared" si="241"/>
        <v>0</v>
      </c>
      <c r="VSJ393" s="21">
        <f t="shared" si="241"/>
        <v>0</v>
      </c>
      <c r="VSK393" s="21">
        <f t="shared" si="241"/>
        <v>0</v>
      </c>
      <c r="VSL393" s="21">
        <f t="shared" si="241"/>
        <v>0</v>
      </c>
      <c r="VSM393" s="21">
        <f t="shared" si="241"/>
        <v>0</v>
      </c>
      <c r="VSN393" s="21">
        <f t="shared" si="241"/>
        <v>0</v>
      </c>
      <c r="VSO393" s="21">
        <f t="shared" si="241"/>
        <v>0</v>
      </c>
      <c r="VSP393" s="21">
        <f t="shared" si="241"/>
        <v>0</v>
      </c>
      <c r="VSQ393" s="21">
        <f t="shared" si="241"/>
        <v>0</v>
      </c>
      <c r="VSR393" s="21">
        <f t="shared" si="241"/>
        <v>0</v>
      </c>
      <c r="VSS393" s="21">
        <f t="shared" si="241"/>
        <v>0</v>
      </c>
      <c r="VST393" s="21">
        <f t="shared" si="241"/>
        <v>0</v>
      </c>
      <c r="VSU393" s="21">
        <f t="shared" si="241"/>
        <v>0</v>
      </c>
      <c r="VSV393" s="21">
        <f t="shared" si="241"/>
        <v>0</v>
      </c>
      <c r="VSW393" s="21">
        <f t="shared" si="241"/>
        <v>0</v>
      </c>
      <c r="VSX393" s="21">
        <f t="shared" si="241"/>
        <v>0</v>
      </c>
      <c r="VSY393" s="21">
        <f t="shared" si="241"/>
        <v>0</v>
      </c>
      <c r="VSZ393" s="21">
        <f t="shared" si="241"/>
        <v>0</v>
      </c>
      <c r="VTA393" s="21">
        <f t="shared" si="241"/>
        <v>0</v>
      </c>
      <c r="VTB393" s="21">
        <f t="shared" si="241"/>
        <v>0</v>
      </c>
      <c r="VTC393" s="21">
        <f t="shared" si="241"/>
        <v>0</v>
      </c>
      <c r="VTD393" s="21">
        <f t="shared" si="241"/>
        <v>0</v>
      </c>
      <c r="VTE393" s="21">
        <f t="shared" si="241"/>
        <v>0</v>
      </c>
      <c r="VTF393" s="21">
        <f t="shared" si="241"/>
        <v>0</v>
      </c>
      <c r="VTG393" s="21">
        <f t="shared" si="241"/>
        <v>0</v>
      </c>
      <c r="VTH393" s="21">
        <f t="shared" si="241"/>
        <v>0</v>
      </c>
      <c r="VTI393" s="21">
        <f t="shared" si="241"/>
        <v>0</v>
      </c>
      <c r="VTJ393" s="21">
        <f t="shared" si="241"/>
        <v>0</v>
      </c>
      <c r="VTK393" s="21">
        <f t="shared" si="241"/>
        <v>0</v>
      </c>
      <c r="VTL393" s="21">
        <f t="shared" si="241"/>
        <v>0</v>
      </c>
      <c r="VTM393" s="21">
        <f t="shared" si="241"/>
        <v>0</v>
      </c>
      <c r="VTN393" s="21">
        <f t="shared" si="241"/>
        <v>0</v>
      </c>
      <c r="VTO393" s="21">
        <f t="shared" si="241"/>
        <v>0</v>
      </c>
      <c r="VTP393" s="21">
        <f t="shared" si="241"/>
        <v>0</v>
      </c>
      <c r="VTQ393" s="21">
        <f t="shared" si="241"/>
        <v>0</v>
      </c>
      <c r="VTR393" s="21">
        <f t="shared" si="241"/>
        <v>0</v>
      </c>
      <c r="VTS393" s="21">
        <f t="shared" si="241"/>
        <v>0</v>
      </c>
      <c r="VTT393" s="21">
        <f t="shared" si="241"/>
        <v>0</v>
      </c>
      <c r="VTU393" s="21">
        <f t="shared" si="241"/>
        <v>0</v>
      </c>
      <c r="VTV393" s="21">
        <f t="shared" si="241"/>
        <v>0</v>
      </c>
      <c r="VTW393" s="21">
        <f t="shared" si="241"/>
        <v>0</v>
      </c>
      <c r="VTX393" s="21">
        <f t="shared" si="241"/>
        <v>0</v>
      </c>
      <c r="VTY393" s="21">
        <f t="shared" si="241"/>
        <v>0</v>
      </c>
      <c r="VTZ393" s="21">
        <f t="shared" si="241"/>
        <v>0</v>
      </c>
      <c r="VUA393" s="21">
        <f t="shared" si="241"/>
        <v>0</v>
      </c>
      <c r="VUB393" s="21">
        <f t="shared" si="241"/>
        <v>0</v>
      </c>
      <c r="VUC393" s="21">
        <f t="shared" si="241"/>
        <v>0</v>
      </c>
      <c r="VUD393" s="21">
        <f t="shared" si="241"/>
        <v>0</v>
      </c>
      <c r="VUE393" s="21">
        <f t="shared" si="241"/>
        <v>0</v>
      </c>
      <c r="VUF393" s="21">
        <f t="shared" si="241"/>
        <v>0</v>
      </c>
      <c r="VUG393" s="21">
        <f t="shared" si="241"/>
        <v>0</v>
      </c>
      <c r="VUH393" s="21">
        <f t="shared" si="241"/>
        <v>0</v>
      </c>
      <c r="VUI393" s="21">
        <f t="shared" si="241"/>
        <v>0</v>
      </c>
      <c r="VUJ393" s="21">
        <f t="shared" si="241"/>
        <v>0</v>
      </c>
      <c r="VUK393" s="21">
        <f t="shared" ref="VUK393:VWV393" si="242">SUM(VUK388:VUK392)</f>
        <v>0</v>
      </c>
      <c r="VUL393" s="21">
        <f t="shared" si="242"/>
        <v>0</v>
      </c>
      <c r="VUM393" s="21">
        <f t="shared" si="242"/>
        <v>0</v>
      </c>
      <c r="VUN393" s="21">
        <f t="shared" si="242"/>
        <v>0</v>
      </c>
      <c r="VUO393" s="21">
        <f t="shared" si="242"/>
        <v>0</v>
      </c>
      <c r="VUP393" s="21">
        <f t="shared" si="242"/>
        <v>0</v>
      </c>
      <c r="VUQ393" s="21">
        <f t="shared" si="242"/>
        <v>0</v>
      </c>
      <c r="VUR393" s="21">
        <f t="shared" si="242"/>
        <v>0</v>
      </c>
      <c r="VUS393" s="21">
        <f t="shared" si="242"/>
        <v>0</v>
      </c>
      <c r="VUT393" s="21">
        <f t="shared" si="242"/>
        <v>0</v>
      </c>
      <c r="VUU393" s="21">
        <f t="shared" si="242"/>
        <v>0</v>
      </c>
      <c r="VUV393" s="21">
        <f t="shared" si="242"/>
        <v>0</v>
      </c>
      <c r="VUW393" s="21">
        <f t="shared" si="242"/>
        <v>0</v>
      </c>
      <c r="VUX393" s="21">
        <f t="shared" si="242"/>
        <v>0</v>
      </c>
      <c r="VUY393" s="21">
        <f t="shared" si="242"/>
        <v>0</v>
      </c>
      <c r="VUZ393" s="21">
        <f t="shared" si="242"/>
        <v>0</v>
      </c>
      <c r="VVA393" s="21">
        <f t="shared" si="242"/>
        <v>0</v>
      </c>
      <c r="VVB393" s="21">
        <f t="shared" si="242"/>
        <v>0</v>
      </c>
      <c r="VVC393" s="21">
        <f t="shared" si="242"/>
        <v>0</v>
      </c>
      <c r="VVD393" s="21">
        <f t="shared" si="242"/>
        <v>0</v>
      </c>
      <c r="VVE393" s="21">
        <f t="shared" si="242"/>
        <v>0</v>
      </c>
      <c r="VVF393" s="21">
        <f t="shared" si="242"/>
        <v>0</v>
      </c>
      <c r="VVG393" s="21">
        <f t="shared" si="242"/>
        <v>0</v>
      </c>
      <c r="VVH393" s="21">
        <f t="shared" si="242"/>
        <v>0</v>
      </c>
      <c r="VVI393" s="21">
        <f t="shared" si="242"/>
        <v>0</v>
      </c>
      <c r="VVJ393" s="21">
        <f t="shared" si="242"/>
        <v>0</v>
      </c>
      <c r="VVK393" s="21">
        <f t="shared" si="242"/>
        <v>0</v>
      </c>
      <c r="VVL393" s="21">
        <f t="shared" si="242"/>
        <v>0</v>
      </c>
      <c r="VVM393" s="21">
        <f t="shared" si="242"/>
        <v>0</v>
      </c>
      <c r="VVN393" s="21">
        <f t="shared" si="242"/>
        <v>0</v>
      </c>
      <c r="VVO393" s="21">
        <f t="shared" si="242"/>
        <v>0</v>
      </c>
      <c r="VVP393" s="21">
        <f t="shared" si="242"/>
        <v>0</v>
      </c>
      <c r="VVQ393" s="21">
        <f t="shared" si="242"/>
        <v>0</v>
      </c>
      <c r="VVR393" s="21">
        <f t="shared" si="242"/>
        <v>0</v>
      </c>
      <c r="VVS393" s="21">
        <f t="shared" si="242"/>
        <v>0</v>
      </c>
      <c r="VVT393" s="21">
        <f t="shared" si="242"/>
        <v>0</v>
      </c>
      <c r="VVU393" s="21">
        <f t="shared" si="242"/>
        <v>0</v>
      </c>
      <c r="VVV393" s="21">
        <f t="shared" si="242"/>
        <v>0</v>
      </c>
      <c r="VVW393" s="21">
        <f t="shared" si="242"/>
        <v>0</v>
      </c>
      <c r="VVX393" s="21">
        <f t="shared" si="242"/>
        <v>0</v>
      </c>
      <c r="VVY393" s="21">
        <f t="shared" si="242"/>
        <v>0</v>
      </c>
      <c r="VVZ393" s="21">
        <f t="shared" si="242"/>
        <v>0</v>
      </c>
      <c r="VWA393" s="21">
        <f t="shared" si="242"/>
        <v>0</v>
      </c>
      <c r="VWB393" s="21">
        <f t="shared" si="242"/>
        <v>0</v>
      </c>
      <c r="VWC393" s="21">
        <f t="shared" si="242"/>
        <v>0</v>
      </c>
      <c r="VWD393" s="21">
        <f t="shared" si="242"/>
        <v>0</v>
      </c>
      <c r="VWE393" s="21">
        <f t="shared" si="242"/>
        <v>0</v>
      </c>
      <c r="VWF393" s="21">
        <f t="shared" si="242"/>
        <v>0</v>
      </c>
      <c r="VWG393" s="21">
        <f t="shared" si="242"/>
        <v>0</v>
      </c>
      <c r="VWH393" s="21">
        <f t="shared" si="242"/>
        <v>0</v>
      </c>
      <c r="VWI393" s="21">
        <f t="shared" si="242"/>
        <v>0</v>
      </c>
      <c r="VWJ393" s="21">
        <f t="shared" si="242"/>
        <v>0</v>
      </c>
      <c r="VWK393" s="21">
        <f t="shared" si="242"/>
        <v>0</v>
      </c>
      <c r="VWL393" s="21">
        <f t="shared" si="242"/>
        <v>0</v>
      </c>
      <c r="VWM393" s="21">
        <f t="shared" si="242"/>
        <v>0</v>
      </c>
      <c r="VWN393" s="21">
        <f t="shared" si="242"/>
        <v>0</v>
      </c>
      <c r="VWO393" s="21">
        <f t="shared" si="242"/>
        <v>0</v>
      </c>
      <c r="VWP393" s="21">
        <f t="shared" si="242"/>
        <v>0</v>
      </c>
      <c r="VWQ393" s="21">
        <f t="shared" si="242"/>
        <v>0</v>
      </c>
      <c r="VWR393" s="21">
        <f t="shared" si="242"/>
        <v>0</v>
      </c>
      <c r="VWS393" s="21">
        <f t="shared" si="242"/>
        <v>0</v>
      </c>
      <c r="VWT393" s="21">
        <f t="shared" si="242"/>
        <v>0</v>
      </c>
      <c r="VWU393" s="21">
        <f t="shared" si="242"/>
        <v>0</v>
      </c>
      <c r="VWV393" s="21">
        <f t="shared" si="242"/>
        <v>0</v>
      </c>
      <c r="VWW393" s="21">
        <f t="shared" ref="VWW393:VZH393" si="243">SUM(VWW388:VWW392)</f>
        <v>0</v>
      </c>
      <c r="VWX393" s="21">
        <f t="shared" si="243"/>
        <v>0</v>
      </c>
      <c r="VWY393" s="21">
        <f t="shared" si="243"/>
        <v>0</v>
      </c>
      <c r="VWZ393" s="21">
        <f t="shared" si="243"/>
        <v>0</v>
      </c>
      <c r="VXA393" s="21">
        <f t="shared" si="243"/>
        <v>0</v>
      </c>
      <c r="VXB393" s="21">
        <f t="shared" si="243"/>
        <v>0</v>
      </c>
      <c r="VXC393" s="21">
        <f t="shared" si="243"/>
        <v>0</v>
      </c>
      <c r="VXD393" s="21">
        <f t="shared" si="243"/>
        <v>0</v>
      </c>
      <c r="VXE393" s="21">
        <f t="shared" si="243"/>
        <v>0</v>
      </c>
      <c r="VXF393" s="21">
        <f t="shared" si="243"/>
        <v>0</v>
      </c>
      <c r="VXG393" s="21">
        <f t="shared" si="243"/>
        <v>0</v>
      </c>
      <c r="VXH393" s="21">
        <f t="shared" si="243"/>
        <v>0</v>
      </c>
      <c r="VXI393" s="21">
        <f t="shared" si="243"/>
        <v>0</v>
      </c>
      <c r="VXJ393" s="21">
        <f t="shared" si="243"/>
        <v>0</v>
      </c>
      <c r="VXK393" s="21">
        <f t="shared" si="243"/>
        <v>0</v>
      </c>
      <c r="VXL393" s="21">
        <f t="shared" si="243"/>
        <v>0</v>
      </c>
      <c r="VXM393" s="21">
        <f t="shared" si="243"/>
        <v>0</v>
      </c>
      <c r="VXN393" s="21">
        <f t="shared" si="243"/>
        <v>0</v>
      </c>
      <c r="VXO393" s="21">
        <f t="shared" si="243"/>
        <v>0</v>
      </c>
      <c r="VXP393" s="21">
        <f t="shared" si="243"/>
        <v>0</v>
      </c>
      <c r="VXQ393" s="21">
        <f t="shared" si="243"/>
        <v>0</v>
      </c>
      <c r="VXR393" s="21">
        <f t="shared" si="243"/>
        <v>0</v>
      </c>
      <c r="VXS393" s="21">
        <f t="shared" si="243"/>
        <v>0</v>
      </c>
      <c r="VXT393" s="21">
        <f t="shared" si="243"/>
        <v>0</v>
      </c>
      <c r="VXU393" s="21">
        <f t="shared" si="243"/>
        <v>0</v>
      </c>
      <c r="VXV393" s="21">
        <f t="shared" si="243"/>
        <v>0</v>
      </c>
      <c r="VXW393" s="21">
        <f t="shared" si="243"/>
        <v>0</v>
      </c>
      <c r="VXX393" s="21">
        <f t="shared" si="243"/>
        <v>0</v>
      </c>
      <c r="VXY393" s="21">
        <f t="shared" si="243"/>
        <v>0</v>
      </c>
      <c r="VXZ393" s="21">
        <f t="shared" si="243"/>
        <v>0</v>
      </c>
      <c r="VYA393" s="21">
        <f t="shared" si="243"/>
        <v>0</v>
      </c>
      <c r="VYB393" s="21">
        <f t="shared" si="243"/>
        <v>0</v>
      </c>
      <c r="VYC393" s="21">
        <f t="shared" si="243"/>
        <v>0</v>
      </c>
      <c r="VYD393" s="21">
        <f t="shared" si="243"/>
        <v>0</v>
      </c>
      <c r="VYE393" s="21">
        <f t="shared" si="243"/>
        <v>0</v>
      </c>
      <c r="VYF393" s="21">
        <f t="shared" si="243"/>
        <v>0</v>
      </c>
      <c r="VYG393" s="21">
        <f t="shared" si="243"/>
        <v>0</v>
      </c>
      <c r="VYH393" s="21">
        <f t="shared" si="243"/>
        <v>0</v>
      </c>
      <c r="VYI393" s="21">
        <f t="shared" si="243"/>
        <v>0</v>
      </c>
      <c r="VYJ393" s="21">
        <f t="shared" si="243"/>
        <v>0</v>
      </c>
      <c r="VYK393" s="21">
        <f t="shared" si="243"/>
        <v>0</v>
      </c>
      <c r="VYL393" s="21">
        <f t="shared" si="243"/>
        <v>0</v>
      </c>
      <c r="VYM393" s="21">
        <f t="shared" si="243"/>
        <v>0</v>
      </c>
      <c r="VYN393" s="21">
        <f t="shared" si="243"/>
        <v>0</v>
      </c>
      <c r="VYO393" s="21">
        <f t="shared" si="243"/>
        <v>0</v>
      </c>
      <c r="VYP393" s="21">
        <f t="shared" si="243"/>
        <v>0</v>
      </c>
      <c r="VYQ393" s="21">
        <f t="shared" si="243"/>
        <v>0</v>
      </c>
      <c r="VYR393" s="21">
        <f t="shared" si="243"/>
        <v>0</v>
      </c>
      <c r="VYS393" s="21">
        <f t="shared" si="243"/>
        <v>0</v>
      </c>
      <c r="VYT393" s="21">
        <f t="shared" si="243"/>
        <v>0</v>
      </c>
      <c r="VYU393" s="21">
        <f t="shared" si="243"/>
        <v>0</v>
      </c>
      <c r="VYV393" s="21">
        <f t="shared" si="243"/>
        <v>0</v>
      </c>
      <c r="VYW393" s="21">
        <f t="shared" si="243"/>
        <v>0</v>
      </c>
      <c r="VYX393" s="21">
        <f t="shared" si="243"/>
        <v>0</v>
      </c>
      <c r="VYY393" s="21">
        <f t="shared" si="243"/>
        <v>0</v>
      </c>
      <c r="VYZ393" s="21">
        <f t="shared" si="243"/>
        <v>0</v>
      </c>
      <c r="VZA393" s="21">
        <f t="shared" si="243"/>
        <v>0</v>
      </c>
      <c r="VZB393" s="21">
        <f t="shared" si="243"/>
        <v>0</v>
      </c>
      <c r="VZC393" s="21">
        <f t="shared" si="243"/>
        <v>0</v>
      </c>
      <c r="VZD393" s="21">
        <f t="shared" si="243"/>
        <v>0</v>
      </c>
      <c r="VZE393" s="21">
        <f t="shared" si="243"/>
        <v>0</v>
      </c>
      <c r="VZF393" s="21">
        <f t="shared" si="243"/>
        <v>0</v>
      </c>
      <c r="VZG393" s="21">
        <f t="shared" si="243"/>
        <v>0</v>
      </c>
      <c r="VZH393" s="21">
        <f t="shared" si="243"/>
        <v>0</v>
      </c>
      <c r="VZI393" s="21">
        <f t="shared" ref="VZI393:WBT393" si="244">SUM(VZI388:VZI392)</f>
        <v>0</v>
      </c>
      <c r="VZJ393" s="21">
        <f t="shared" si="244"/>
        <v>0</v>
      </c>
      <c r="VZK393" s="21">
        <f t="shared" si="244"/>
        <v>0</v>
      </c>
      <c r="VZL393" s="21">
        <f t="shared" si="244"/>
        <v>0</v>
      </c>
      <c r="VZM393" s="21">
        <f t="shared" si="244"/>
        <v>0</v>
      </c>
      <c r="VZN393" s="21">
        <f t="shared" si="244"/>
        <v>0</v>
      </c>
      <c r="VZO393" s="21">
        <f t="shared" si="244"/>
        <v>0</v>
      </c>
      <c r="VZP393" s="21">
        <f t="shared" si="244"/>
        <v>0</v>
      </c>
      <c r="VZQ393" s="21">
        <f t="shared" si="244"/>
        <v>0</v>
      </c>
      <c r="VZR393" s="21">
        <f t="shared" si="244"/>
        <v>0</v>
      </c>
      <c r="VZS393" s="21">
        <f t="shared" si="244"/>
        <v>0</v>
      </c>
      <c r="VZT393" s="21">
        <f t="shared" si="244"/>
        <v>0</v>
      </c>
      <c r="VZU393" s="21">
        <f t="shared" si="244"/>
        <v>0</v>
      </c>
      <c r="VZV393" s="21">
        <f t="shared" si="244"/>
        <v>0</v>
      </c>
      <c r="VZW393" s="21">
        <f t="shared" si="244"/>
        <v>0</v>
      </c>
      <c r="VZX393" s="21">
        <f t="shared" si="244"/>
        <v>0</v>
      </c>
      <c r="VZY393" s="21">
        <f t="shared" si="244"/>
        <v>0</v>
      </c>
      <c r="VZZ393" s="21">
        <f t="shared" si="244"/>
        <v>0</v>
      </c>
      <c r="WAA393" s="21">
        <f t="shared" si="244"/>
        <v>0</v>
      </c>
      <c r="WAB393" s="21">
        <f t="shared" si="244"/>
        <v>0</v>
      </c>
      <c r="WAC393" s="21">
        <f t="shared" si="244"/>
        <v>0</v>
      </c>
      <c r="WAD393" s="21">
        <f t="shared" si="244"/>
        <v>0</v>
      </c>
      <c r="WAE393" s="21">
        <f t="shared" si="244"/>
        <v>0</v>
      </c>
      <c r="WAF393" s="21">
        <f t="shared" si="244"/>
        <v>0</v>
      </c>
      <c r="WAG393" s="21">
        <f t="shared" si="244"/>
        <v>0</v>
      </c>
      <c r="WAH393" s="21">
        <f t="shared" si="244"/>
        <v>0</v>
      </c>
      <c r="WAI393" s="21">
        <f t="shared" si="244"/>
        <v>0</v>
      </c>
      <c r="WAJ393" s="21">
        <f t="shared" si="244"/>
        <v>0</v>
      </c>
      <c r="WAK393" s="21">
        <f t="shared" si="244"/>
        <v>0</v>
      </c>
      <c r="WAL393" s="21">
        <f t="shared" si="244"/>
        <v>0</v>
      </c>
      <c r="WAM393" s="21">
        <f t="shared" si="244"/>
        <v>0</v>
      </c>
      <c r="WAN393" s="21">
        <f t="shared" si="244"/>
        <v>0</v>
      </c>
      <c r="WAO393" s="21">
        <f t="shared" si="244"/>
        <v>0</v>
      </c>
      <c r="WAP393" s="21">
        <f t="shared" si="244"/>
        <v>0</v>
      </c>
      <c r="WAQ393" s="21">
        <f t="shared" si="244"/>
        <v>0</v>
      </c>
      <c r="WAR393" s="21">
        <f t="shared" si="244"/>
        <v>0</v>
      </c>
      <c r="WAS393" s="21">
        <f t="shared" si="244"/>
        <v>0</v>
      </c>
      <c r="WAT393" s="21">
        <f t="shared" si="244"/>
        <v>0</v>
      </c>
      <c r="WAU393" s="21">
        <f t="shared" si="244"/>
        <v>0</v>
      </c>
      <c r="WAV393" s="21">
        <f t="shared" si="244"/>
        <v>0</v>
      </c>
      <c r="WAW393" s="21">
        <f t="shared" si="244"/>
        <v>0</v>
      </c>
      <c r="WAX393" s="21">
        <f t="shared" si="244"/>
        <v>0</v>
      </c>
      <c r="WAY393" s="21">
        <f t="shared" si="244"/>
        <v>0</v>
      </c>
      <c r="WAZ393" s="21">
        <f t="shared" si="244"/>
        <v>0</v>
      </c>
      <c r="WBA393" s="21">
        <f t="shared" si="244"/>
        <v>0</v>
      </c>
      <c r="WBB393" s="21">
        <f t="shared" si="244"/>
        <v>0</v>
      </c>
      <c r="WBC393" s="21">
        <f t="shared" si="244"/>
        <v>0</v>
      </c>
      <c r="WBD393" s="21">
        <f t="shared" si="244"/>
        <v>0</v>
      </c>
      <c r="WBE393" s="21">
        <f t="shared" si="244"/>
        <v>0</v>
      </c>
      <c r="WBF393" s="21">
        <f t="shared" si="244"/>
        <v>0</v>
      </c>
      <c r="WBG393" s="21">
        <f t="shared" si="244"/>
        <v>0</v>
      </c>
      <c r="WBH393" s="21">
        <f t="shared" si="244"/>
        <v>0</v>
      </c>
      <c r="WBI393" s="21">
        <f t="shared" si="244"/>
        <v>0</v>
      </c>
      <c r="WBJ393" s="21">
        <f t="shared" si="244"/>
        <v>0</v>
      </c>
      <c r="WBK393" s="21">
        <f t="shared" si="244"/>
        <v>0</v>
      </c>
      <c r="WBL393" s="21">
        <f t="shared" si="244"/>
        <v>0</v>
      </c>
      <c r="WBM393" s="21">
        <f t="shared" si="244"/>
        <v>0</v>
      </c>
      <c r="WBN393" s="21">
        <f t="shared" si="244"/>
        <v>0</v>
      </c>
      <c r="WBO393" s="21">
        <f t="shared" si="244"/>
        <v>0</v>
      </c>
      <c r="WBP393" s="21">
        <f t="shared" si="244"/>
        <v>0</v>
      </c>
      <c r="WBQ393" s="21">
        <f t="shared" si="244"/>
        <v>0</v>
      </c>
      <c r="WBR393" s="21">
        <f t="shared" si="244"/>
        <v>0</v>
      </c>
      <c r="WBS393" s="21">
        <f t="shared" si="244"/>
        <v>0</v>
      </c>
      <c r="WBT393" s="21">
        <f t="shared" si="244"/>
        <v>0</v>
      </c>
      <c r="WBU393" s="21">
        <f t="shared" ref="WBU393:WEF393" si="245">SUM(WBU388:WBU392)</f>
        <v>0</v>
      </c>
      <c r="WBV393" s="21">
        <f t="shared" si="245"/>
        <v>0</v>
      </c>
      <c r="WBW393" s="21">
        <f t="shared" si="245"/>
        <v>0</v>
      </c>
      <c r="WBX393" s="21">
        <f t="shared" si="245"/>
        <v>0</v>
      </c>
      <c r="WBY393" s="21">
        <f t="shared" si="245"/>
        <v>0</v>
      </c>
      <c r="WBZ393" s="21">
        <f t="shared" si="245"/>
        <v>0</v>
      </c>
      <c r="WCA393" s="21">
        <f t="shared" si="245"/>
        <v>0</v>
      </c>
      <c r="WCB393" s="21">
        <f t="shared" si="245"/>
        <v>0</v>
      </c>
      <c r="WCC393" s="21">
        <f t="shared" si="245"/>
        <v>0</v>
      </c>
      <c r="WCD393" s="21">
        <f t="shared" si="245"/>
        <v>0</v>
      </c>
      <c r="WCE393" s="21">
        <f t="shared" si="245"/>
        <v>0</v>
      </c>
      <c r="WCF393" s="21">
        <f t="shared" si="245"/>
        <v>0</v>
      </c>
      <c r="WCG393" s="21">
        <f t="shared" si="245"/>
        <v>0</v>
      </c>
      <c r="WCH393" s="21">
        <f t="shared" si="245"/>
        <v>0</v>
      </c>
      <c r="WCI393" s="21">
        <f t="shared" si="245"/>
        <v>0</v>
      </c>
      <c r="WCJ393" s="21">
        <f t="shared" si="245"/>
        <v>0</v>
      </c>
      <c r="WCK393" s="21">
        <f t="shared" si="245"/>
        <v>0</v>
      </c>
      <c r="WCL393" s="21">
        <f t="shared" si="245"/>
        <v>0</v>
      </c>
      <c r="WCM393" s="21">
        <f t="shared" si="245"/>
        <v>0</v>
      </c>
      <c r="WCN393" s="21">
        <f t="shared" si="245"/>
        <v>0</v>
      </c>
      <c r="WCO393" s="21">
        <f t="shared" si="245"/>
        <v>0</v>
      </c>
      <c r="WCP393" s="21">
        <f t="shared" si="245"/>
        <v>0</v>
      </c>
      <c r="WCQ393" s="21">
        <f t="shared" si="245"/>
        <v>0</v>
      </c>
      <c r="WCR393" s="21">
        <f t="shared" si="245"/>
        <v>0</v>
      </c>
      <c r="WCS393" s="21">
        <f t="shared" si="245"/>
        <v>0</v>
      </c>
      <c r="WCT393" s="21">
        <f t="shared" si="245"/>
        <v>0</v>
      </c>
      <c r="WCU393" s="21">
        <f t="shared" si="245"/>
        <v>0</v>
      </c>
      <c r="WCV393" s="21">
        <f t="shared" si="245"/>
        <v>0</v>
      </c>
      <c r="WCW393" s="21">
        <f t="shared" si="245"/>
        <v>0</v>
      </c>
      <c r="WCX393" s="21">
        <f t="shared" si="245"/>
        <v>0</v>
      </c>
      <c r="WCY393" s="21">
        <f t="shared" si="245"/>
        <v>0</v>
      </c>
      <c r="WCZ393" s="21">
        <f t="shared" si="245"/>
        <v>0</v>
      </c>
      <c r="WDA393" s="21">
        <f t="shared" si="245"/>
        <v>0</v>
      </c>
      <c r="WDB393" s="21">
        <f t="shared" si="245"/>
        <v>0</v>
      </c>
      <c r="WDC393" s="21">
        <f t="shared" si="245"/>
        <v>0</v>
      </c>
      <c r="WDD393" s="21">
        <f t="shared" si="245"/>
        <v>0</v>
      </c>
      <c r="WDE393" s="21">
        <f t="shared" si="245"/>
        <v>0</v>
      </c>
      <c r="WDF393" s="21">
        <f t="shared" si="245"/>
        <v>0</v>
      </c>
      <c r="WDG393" s="21">
        <f t="shared" si="245"/>
        <v>0</v>
      </c>
      <c r="WDH393" s="21">
        <f t="shared" si="245"/>
        <v>0</v>
      </c>
      <c r="WDI393" s="21">
        <f t="shared" si="245"/>
        <v>0</v>
      </c>
      <c r="WDJ393" s="21">
        <f t="shared" si="245"/>
        <v>0</v>
      </c>
      <c r="WDK393" s="21">
        <f t="shared" si="245"/>
        <v>0</v>
      </c>
      <c r="WDL393" s="21">
        <f t="shared" si="245"/>
        <v>0</v>
      </c>
      <c r="WDM393" s="21">
        <f t="shared" si="245"/>
        <v>0</v>
      </c>
      <c r="WDN393" s="21">
        <f t="shared" si="245"/>
        <v>0</v>
      </c>
      <c r="WDO393" s="21">
        <f t="shared" si="245"/>
        <v>0</v>
      </c>
      <c r="WDP393" s="21">
        <f t="shared" si="245"/>
        <v>0</v>
      </c>
      <c r="WDQ393" s="21">
        <f t="shared" si="245"/>
        <v>0</v>
      </c>
      <c r="WDR393" s="21">
        <f t="shared" si="245"/>
        <v>0</v>
      </c>
      <c r="WDS393" s="21">
        <f t="shared" si="245"/>
        <v>0</v>
      </c>
      <c r="WDT393" s="21">
        <f t="shared" si="245"/>
        <v>0</v>
      </c>
      <c r="WDU393" s="21">
        <f t="shared" si="245"/>
        <v>0</v>
      </c>
      <c r="WDV393" s="21">
        <f t="shared" si="245"/>
        <v>0</v>
      </c>
      <c r="WDW393" s="21">
        <f t="shared" si="245"/>
        <v>0</v>
      </c>
      <c r="WDX393" s="21">
        <f t="shared" si="245"/>
        <v>0</v>
      </c>
      <c r="WDY393" s="21">
        <f t="shared" si="245"/>
        <v>0</v>
      </c>
      <c r="WDZ393" s="21">
        <f t="shared" si="245"/>
        <v>0</v>
      </c>
      <c r="WEA393" s="21">
        <f t="shared" si="245"/>
        <v>0</v>
      </c>
      <c r="WEB393" s="21">
        <f t="shared" si="245"/>
        <v>0</v>
      </c>
      <c r="WEC393" s="21">
        <f t="shared" si="245"/>
        <v>0</v>
      </c>
      <c r="WED393" s="21">
        <f t="shared" si="245"/>
        <v>0</v>
      </c>
      <c r="WEE393" s="21">
        <f t="shared" si="245"/>
        <v>0</v>
      </c>
      <c r="WEF393" s="21">
        <f t="shared" si="245"/>
        <v>0</v>
      </c>
      <c r="WEG393" s="21">
        <f t="shared" ref="WEG393:WGR393" si="246">SUM(WEG388:WEG392)</f>
        <v>0</v>
      </c>
      <c r="WEH393" s="21">
        <f t="shared" si="246"/>
        <v>0</v>
      </c>
      <c r="WEI393" s="21">
        <f t="shared" si="246"/>
        <v>0</v>
      </c>
      <c r="WEJ393" s="21">
        <f t="shared" si="246"/>
        <v>0</v>
      </c>
      <c r="WEK393" s="21">
        <f t="shared" si="246"/>
        <v>0</v>
      </c>
      <c r="WEL393" s="21">
        <f t="shared" si="246"/>
        <v>0</v>
      </c>
      <c r="WEM393" s="21">
        <f t="shared" si="246"/>
        <v>0</v>
      </c>
      <c r="WEN393" s="21">
        <f t="shared" si="246"/>
        <v>0</v>
      </c>
      <c r="WEO393" s="21">
        <f t="shared" si="246"/>
        <v>0</v>
      </c>
      <c r="WEP393" s="21">
        <f t="shared" si="246"/>
        <v>0</v>
      </c>
      <c r="WEQ393" s="21">
        <f t="shared" si="246"/>
        <v>0</v>
      </c>
      <c r="WER393" s="21">
        <f t="shared" si="246"/>
        <v>0</v>
      </c>
      <c r="WES393" s="21">
        <f t="shared" si="246"/>
        <v>0</v>
      </c>
      <c r="WET393" s="21">
        <f t="shared" si="246"/>
        <v>0</v>
      </c>
      <c r="WEU393" s="21">
        <f t="shared" si="246"/>
        <v>0</v>
      </c>
      <c r="WEV393" s="21">
        <f t="shared" si="246"/>
        <v>0</v>
      </c>
      <c r="WEW393" s="21">
        <f t="shared" si="246"/>
        <v>0</v>
      </c>
      <c r="WEX393" s="21">
        <f t="shared" si="246"/>
        <v>0</v>
      </c>
      <c r="WEY393" s="21">
        <f t="shared" si="246"/>
        <v>0</v>
      </c>
      <c r="WEZ393" s="21">
        <f t="shared" si="246"/>
        <v>0</v>
      </c>
      <c r="WFA393" s="21">
        <f t="shared" si="246"/>
        <v>0</v>
      </c>
      <c r="WFB393" s="21">
        <f t="shared" si="246"/>
        <v>0</v>
      </c>
      <c r="WFC393" s="21">
        <f t="shared" si="246"/>
        <v>0</v>
      </c>
      <c r="WFD393" s="21">
        <f t="shared" si="246"/>
        <v>0</v>
      </c>
      <c r="WFE393" s="21">
        <f t="shared" si="246"/>
        <v>0</v>
      </c>
      <c r="WFF393" s="21">
        <f t="shared" si="246"/>
        <v>0</v>
      </c>
      <c r="WFG393" s="21">
        <f t="shared" si="246"/>
        <v>0</v>
      </c>
      <c r="WFH393" s="21">
        <f t="shared" si="246"/>
        <v>0</v>
      </c>
      <c r="WFI393" s="21">
        <f t="shared" si="246"/>
        <v>0</v>
      </c>
      <c r="WFJ393" s="21">
        <f t="shared" si="246"/>
        <v>0</v>
      </c>
      <c r="WFK393" s="21">
        <f t="shared" si="246"/>
        <v>0</v>
      </c>
      <c r="WFL393" s="21">
        <f t="shared" si="246"/>
        <v>0</v>
      </c>
      <c r="WFM393" s="21">
        <f t="shared" si="246"/>
        <v>0</v>
      </c>
      <c r="WFN393" s="21">
        <f t="shared" si="246"/>
        <v>0</v>
      </c>
      <c r="WFO393" s="21">
        <f t="shared" si="246"/>
        <v>0</v>
      </c>
      <c r="WFP393" s="21">
        <f t="shared" si="246"/>
        <v>0</v>
      </c>
      <c r="WFQ393" s="21">
        <f t="shared" si="246"/>
        <v>0</v>
      </c>
      <c r="WFR393" s="21">
        <f t="shared" si="246"/>
        <v>0</v>
      </c>
      <c r="WFS393" s="21">
        <f t="shared" si="246"/>
        <v>0</v>
      </c>
      <c r="WFT393" s="21">
        <f t="shared" si="246"/>
        <v>0</v>
      </c>
      <c r="WFU393" s="21">
        <f t="shared" si="246"/>
        <v>0</v>
      </c>
      <c r="WFV393" s="21">
        <f t="shared" si="246"/>
        <v>0</v>
      </c>
      <c r="WFW393" s="21">
        <f t="shared" si="246"/>
        <v>0</v>
      </c>
      <c r="WFX393" s="21">
        <f t="shared" si="246"/>
        <v>0</v>
      </c>
      <c r="WFY393" s="21">
        <f t="shared" si="246"/>
        <v>0</v>
      </c>
      <c r="WFZ393" s="21">
        <f t="shared" si="246"/>
        <v>0</v>
      </c>
      <c r="WGA393" s="21">
        <f t="shared" si="246"/>
        <v>0</v>
      </c>
      <c r="WGB393" s="21">
        <f t="shared" si="246"/>
        <v>0</v>
      </c>
      <c r="WGC393" s="21">
        <f t="shared" si="246"/>
        <v>0</v>
      </c>
      <c r="WGD393" s="21">
        <f t="shared" si="246"/>
        <v>0</v>
      </c>
      <c r="WGE393" s="21">
        <f t="shared" si="246"/>
        <v>0</v>
      </c>
      <c r="WGF393" s="21">
        <f t="shared" si="246"/>
        <v>0</v>
      </c>
      <c r="WGG393" s="21">
        <f t="shared" si="246"/>
        <v>0</v>
      </c>
      <c r="WGH393" s="21">
        <f t="shared" si="246"/>
        <v>0</v>
      </c>
      <c r="WGI393" s="21">
        <f t="shared" si="246"/>
        <v>0</v>
      </c>
      <c r="WGJ393" s="21">
        <f t="shared" si="246"/>
        <v>0</v>
      </c>
      <c r="WGK393" s="21">
        <f t="shared" si="246"/>
        <v>0</v>
      </c>
      <c r="WGL393" s="21">
        <f t="shared" si="246"/>
        <v>0</v>
      </c>
      <c r="WGM393" s="21">
        <f t="shared" si="246"/>
        <v>0</v>
      </c>
      <c r="WGN393" s="21">
        <f t="shared" si="246"/>
        <v>0</v>
      </c>
      <c r="WGO393" s="21">
        <f t="shared" si="246"/>
        <v>0</v>
      </c>
      <c r="WGP393" s="21">
        <f t="shared" si="246"/>
        <v>0</v>
      </c>
      <c r="WGQ393" s="21">
        <f t="shared" si="246"/>
        <v>0</v>
      </c>
      <c r="WGR393" s="21">
        <f t="shared" si="246"/>
        <v>0</v>
      </c>
      <c r="WGS393" s="21">
        <f t="shared" ref="WGS393:WJD393" si="247">SUM(WGS388:WGS392)</f>
        <v>0</v>
      </c>
      <c r="WGT393" s="21">
        <f t="shared" si="247"/>
        <v>0</v>
      </c>
      <c r="WGU393" s="21">
        <f t="shared" si="247"/>
        <v>0</v>
      </c>
      <c r="WGV393" s="21">
        <f t="shared" si="247"/>
        <v>0</v>
      </c>
      <c r="WGW393" s="21">
        <f t="shared" si="247"/>
        <v>0</v>
      </c>
      <c r="WGX393" s="21">
        <f t="shared" si="247"/>
        <v>0</v>
      </c>
      <c r="WGY393" s="21">
        <f t="shared" si="247"/>
        <v>0</v>
      </c>
      <c r="WGZ393" s="21">
        <f t="shared" si="247"/>
        <v>0</v>
      </c>
      <c r="WHA393" s="21">
        <f t="shared" si="247"/>
        <v>0</v>
      </c>
      <c r="WHB393" s="21">
        <f t="shared" si="247"/>
        <v>0</v>
      </c>
      <c r="WHC393" s="21">
        <f t="shared" si="247"/>
        <v>0</v>
      </c>
      <c r="WHD393" s="21">
        <f t="shared" si="247"/>
        <v>0</v>
      </c>
      <c r="WHE393" s="21">
        <f t="shared" si="247"/>
        <v>0</v>
      </c>
      <c r="WHF393" s="21">
        <f t="shared" si="247"/>
        <v>0</v>
      </c>
      <c r="WHG393" s="21">
        <f t="shared" si="247"/>
        <v>0</v>
      </c>
      <c r="WHH393" s="21">
        <f t="shared" si="247"/>
        <v>0</v>
      </c>
      <c r="WHI393" s="21">
        <f t="shared" si="247"/>
        <v>0</v>
      </c>
      <c r="WHJ393" s="21">
        <f t="shared" si="247"/>
        <v>0</v>
      </c>
      <c r="WHK393" s="21">
        <f t="shared" si="247"/>
        <v>0</v>
      </c>
      <c r="WHL393" s="21">
        <f t="shared" si="247"/>
        <v>0</v>
      </c>
      <c r="WHM393" s="21">
        <f t="shared" si="247"/>
        <v>0</v>
      </c>
      <c r="WHN393" s="21">
        <f t="shared" si="247"/>
        <v>0</v>
      </c>
      <c r="WHO393" s="21">
        <f t="shared" si="247"/>
        <v>0</v>
      </c>
      <c r="WHP393" s="21">
        <f t="shared" si="247"/>
        <v>0</v>
      </c>
      <c r="WHQ393" s="21">
        <f t="shared" si="247"/>
        <v>0</v>
      </c>
      <c r="WHR393" s="21">
        <f t="shared" si="247"/>
        <v>0</v>
      </c>
      <c r="WHS393" s="21">
        <f t="shared" si="247"/>
        <v>0</v>
      </c>
      <c r="WHT393" s="21">
        <f t="shared" si="247"/>
        <v>0</v>
      </c>
      <c r="WHU393" s="21">
        <f t="shared" si="247"/>
        <v>0</v>
      </c>
      <c r="WHV393" s="21">
        <f t="shared" si="247"/>
        <v>0</v>
      </c>
      <c r="WHW393" s="21">
        <f t="shared" si="247"/>
        <v>0</v>
      </c>
      <c r="WHX393" s="21">
        <f t="shared" si="247"/>
        <v>0</v>
      </c>
      <c r="WHY393" s="21">
        <f t="shared" si="247"/>
        <v>0</v>
      </c>
      <c r="WHZ393" s="21">
        <f t="shared" si="247"/>
        <v>0</v>
      </c>
      <c r="WIA393" s="21">
        <f t="shared" si="247"/>
        <v>0</v>
      </c>
      <c r="WIB393" s="21">
        <f t="shared" si="247"/>
        <v>0</v>
      </c>
      <c r="WIC393" s="21">
        <f t="shared" si="247"/>
        <v>0</v>
      </c>
      <c r="WID393" s="21">
        <f t="shared" si="247"/>
        <v>0</v>
      </c>
      <c r="WIE393" s="21">
        <f t="shared" si="247"/>
        <v>0</v>
      </c>
      <c r="WIF393" s="21">
        <f t="shared" si="247"/>
        <v>0</v>
      </c>
      <c r="WIG393" s="21">
        <f t="shared" si="247"/>
        <v>0</v>
      </c>
      <c r="WIH393" s="21">
        <f t="shared" si="247"/>
        <v>0</v>
      </c>
      <c r="WII393" s="21">
        <f t="shared" si="247"/>
        <v>0</v>
      </c>
      <c r="WIJ393" s="21">
        <f t="shared" si="247"/>
        <v>0</v>
      </c>
      <c r="WIK393" s="21">
        <f t="shared" si="247"/>
        <v>0</v>
      </c>
      <c r="WIL393" s="21">
        <f t="shared" si="247"/>
        <v>0</v>
      </c>
      <c r="WIM393" s="21">
        <f t="shared" si="247"/>
        <v>0</v>
      </c>
      <c r="WIN393" s="21">
        <f t="shared" si="247"/>
        <v>0</v>
      </c>
      <c r="WIO393" s="21">
        <f t="shared" si="247"/>
        <v>0</v>
      </c>
      <c r="WIP393" s="21">
        <f t="shared" si="247"/>
        <v>0</v>
      </c>
      <c r="WIQ393" s="21">
        <f t="shared" si="247"/>
        <v>0</v>
      </c>
      <c r="WIR393" s="21">
        <f t="shared" si="247"/>
        <v>0</v>
      </c>
      <c r="WIS393" s="21">
        <f t="shared" si="247"/>
        <v>0</v>
      </c>
      <c r="WIT393" s="21">
        <f t="shared" si="247"/>
        <v>0</v>
      </c>
      <c r="WIU393" s="21">
        <f t="shared" si="247"/>
        <v>0</v>
      </c>
      <c r="WIV393" s="21">
        <f t="shared" si="247"/>
        <v>0</v>
      </c>
      <c r="WIW393" s="21">
        <f t="shared" si="247"/>
        <v>0</v>
      </c>
      <c r="WIX393" s="21">
        <f t="shared" si="247"/>
        <v>0</v>
      </c>
      <c r="WIY393" s="21">
        <f t="shared" si="247"/>
        <v>0</v>
      </c>
      <c r="WIZ393" s="21">
        <f t="shared" si="247"/>
        <v>0</v>
      </c>
      <c r="WJA393" s="21">
        <f t="shared" si="247"/>
        <v>0</v>
      </c>
      <c r="WJB393" s="21">
        <f t="shared" si="247"/>
        <v>0</v>
      </c>
      <c r="WJC393" s="21">
        <f t="shared" si="247"/>
        <v>0</v>
      </c>
      <c r="WJD393" s="21">
        <f t="shared" si="247"/>
        <v>0</v>
      </c>
      <c r="WJE393" s="21">
        <f t="shared" ref="WJE393:WLP393" si="248">SUM(WJE388:WJE392)</f>
        <v>0</v>
      </c>
      <c r="WJF393" s="21">
        <f t="shared" si="248"/>
        <v>0</v>
      </c>
      <c r="WJG393" s="21">
        <f t="shared" si="248"/>
        <v>0</v>
      </c>
      <c r="WJH393" s="21">
        <f t="shared" si="248"/>
        <v>0</v>
      </c>
      <c r="WJI393" s="21">
        <f t="shared" si="248"/>
        <v>0</v>
      </c>
      <c r="WJJ393" s="21">
        <f t="shared" si="248"/>
        <v>0</v>
      </c>
      <c r="WJK393" s="21">
        <f t="shared" si="248"/>
        <v>0</v>
      </c>
      <c r="WJL393" s="21">
        <f t="shared" si="248"/>
        <v>0</v>
      </c>
      <c r="WJM393" s="21">
        <f t="shared" si="248"/>
        <v>0</v>
      </c>
      <c r="WJN393" s="21">
        <f t="shared" si="248"/>
        <v>0</v>
      </c>
      <c r="WJO393" s="21">
        <f t="shared" si="248"/>
        <v>0</v>
      </c>
      <c r="WJP393" s="21">
        <f t="shared" si="248"/>
        <v>0</v>
      </c>
      <c r="WJQ393" s="21">
        <f t="shared" si="248"/>
        <v>0</v>
      </c>
      <c r="WJR393" s="21">
        <f t="shared" si="248"/>
        <v>0</v>
      </c>
      <c r="WJS393" s="21">
        <f t="shared" si="248"/>
        <v>0</v>
      </c>
      <c r="WJT393" s="21">
        <f t="shared" si="248"/>
        <v>0</v>
      </c>
      <c r="WJU393" s="21">
        <f t="shared" si="248"/>
        <v>0</v>
      </c>
      <c r="WJV393" s="21">
        <f t="shared" si="248"/>
        <v>0</v>
      </c>
      <c r="WJW393" s="21">
        <f t="shared" si="248"/>
        <v>0</v>
      </c>
      <c r="WJX393" s="21">
        <f t="shared" si="248"/>
        <v>0</v>
      </c>
      <c r="WJY393" s="21">
        <f t="shared" si="248"/>
        <v>0</v>
      </c>
      <c r="WJZ393" s="21">
        <f t="shared" si="248"/>
        <v>0</v>
      </c>
      <c r="WKA393" s="21">
        <f t="shared" si="248"/>
        <v>0</v>
      </c>
      <c r="WKB393" s="21">
        <f t="shared" si="248"/>
        <v>0</v>
      </c>
      <c r="WKC393" s="21">
        <f t="shared" si="248"/>
        <v>0</v>
      </c>
      <c r="WKD393" s="21">
        <f t="shared" si="248"/>
        <v>0</v>
      </c>
      <c r="WKE393" s="21">
        <f t="shared" si="248"/>
        <v>0</v>
      </c>
      <c r="WKF393" s="21">
        <f t="shared" si="248"/>
        <v>0</v>
      </c>
      <c r="WKG393" s="21">
        <f t="shared" si="248"/>
        <v>0</v>
      </c>
      <c r="WKH393" s="21">
        <f t="shared" si="248"/>
        <v>0</v>
      </c>
      <c r="WKI393" s="21">
        <f t="shared" si="248"/>
        <v>0</v>
      </c>
      <c r="WKJ393" s="21">
        <f t="shared" si="248"/>
        <v>0</v>
      </c>
      <c r="WKK393" s="21">
        <f t="shared" si="248"/>
        <v>0</v>
      </c>
      <c r="WKL393" s="21">
        <f t="shared" si="248"/>
        <v>0</v>
      </c>
      <c r="WKM393" s="21">
        <f t="shared" si="248"/>
        <v>0</v>
      </c>
      <c r="WKN393" s="21">
        <f t="shared" si="248"/>
        <v>0</v>
      </c>
      <c r="WKO393" s="21">
        <f t="shared" si="248"/>
        <v>0</v>
      </c>
      <c r="WKP393" s="21">
        <f t="shared" si="248"/>
        <v>0</v>
      </c>
      <c r="WKQ393" s="21">
        <f t="shared" si="248"/>
        <v>0</v>
      </c>
      <c r="WKR393" s="21">
        <f t="shared" si="248"/>
        <v>0</v>
      </c>
      <c r="WKS393" s="21">
        <f t="shared" si="248"/>
        <v>0</v>
      </c>
      <c r="WKT393" s="21">
        <f t="shared" si="248"/>
        <v>0</v>
      </c>
      <c r="WKU393" s="21">
        <f t="shared" si="248"/>
        <v>0</v>
      </c>
      <c r="WKV393" s="21">
        <f t="shared" si="248"/>
        <v>0</v>
      </c>
      <c r="WKW393" s="21">
        <f t="shared" si="248"/>
        <v>0</v>
      </c>
      <c r="WKX393" s="21">
        <f t="shared" si="248"/>
        <v>0</v>
      </c>
      <c r="WKY393" s="21">
        <f t="shared" si="248"/>
        <v>0</v>
      </c>
      <c r="WKZ393" s="21">
        <f t="shared" si="248"/>
        <v>0</v>
      </c>
      <c r="WLA393" s="21">
        <f t="shared" si="248"/>
        <v>0</v>
      </c>
      <c r="WLB393" s="21">
        <f t="shared" si="248"/>
        <v>0</v>
      </c>
      <c r="WLC393" s="21">
        <f t="shared" si="248"/>
        <v>0</v>
      </c>
      <c r="WLD393" s="21">
        <f t="shared" si="248"/>
        <v>0</v>
      </c>
      <c r="WLE393" s="21">
        <f t="shared" si="248"/>
        <v>0</v>
      </c>
      <c r="WLF393" s="21">
        <f t="shared" si="248"/>
        <v>0</v>
      </c>
      <c r="WLG393" s="21">
        <f t="shared" si="248"/>
        <v>0</v>
      </c>
      <c r="WLH393" s="21">
        <f t="shared" si="248"/>
        <v>0</v>
      </c>
      <c r="WLI393" s="21">
        <f t="shared" si="248"/>
        <v>0</v>
      </c>
      <c r="WLJ393" s="21">
        <f t="shared" si="248"/>
        <v>0</v>
      </c>
      <c r="WLK393" s="21">
        <f t="shared" si="248"/>
        <v>0</v>
      </c>
      <c r="WLL393" s="21">
        <f t="shared" si="248"/>
        <v>0</v>
      </c>
      <c r="WLM393" s="21">
        <f t="shared" si="248"/>
        <v>0</v>
      </c>
      <c r="WLN393" s="21">
        <f t="shared" si="248"/>
        <v>0</v>
      </c>
      <c r="WLO393" s="21">
        <f t="shared" si="248"/>
        <v>0</v>
      </c>
      <c r="WLP393" s="21">
        <f t="shared" si="248"/>
        <v>0</v>
      </c>
      <c r="WLQ393" s="21">
        <f t="shared" ref="WLQ393:WOB393" si="249">SUM(WLQ388:WLQ392)</f>
        <v>0</v>
      </c>
      <c r="WLR393" s="21">
        <f t="shared" si="249"/>
        <v>0</v>
      </c>
      <c r="WLS393" s="21">
        <f t="shared" si="249"/>
        <v>0</v>
      </c>
      <c r="WLT393" s="21">
        <f t="shared" si="249"/>
        <v>0</v>
      </c>
      <c r="WLU393" s="21">
        <f t="shared" si="249"/>
        <v>0</v>
      </c>
      <c r="WLV393" s="21">
        <f t="shared" si="249"/>
        <v>0</v>
      </c>
      <c r="WLW393" s="21">
        <f t="shared" si="249"/>
        <v>0</v>
      </c>
      <c r="WLX393" s="21">
        <f t="shared" si="249"/>
        <v>0</v>
      </c>
      <c r="WLY393" s="21">
        <f t="shared" si="249"/>
        <v>0</v>
      </c>
      <c r="WLZ393" s="21">
        <f t="shared" si="249"/>
        <v>0</v>
      </c>
      <c r="WMA393" s="21">
        <f t="shared" si="249"/>
        <v>0</v>
      </c>
      <c r="WMB393" s="21">
        <f t="shared" si="249"/>
        <v>0</v>
      </c>
      <c r="WMC393" s="21">
        <f t="shared" si="249"/>
        <v>0</v>
      </c>
      <c r="WMD393" s="21">
        <f t="shared" si="249"/>
        <v>0</v>
      </c>
      <c r="WME393" s="21">
        <f t="shared" si="249"/>
        <v>0</v>
      </c>
      <c r="WMF393" s="21">
        <f t="shared" si="249"/>
        <v>0</v>
      </c>
      <c r="WMG393" s="21">
        <f t="shared" si="249"/>
        <v>0</v>
      </c>
      <c r="WMH393" s="21">
        <f t="shared" si="249"/>
        <v>0</v>
      </c>
      <c r="WMI393" s="21">
        <f t="shared" si="249"/>
        <v>0</v>
      </c>
      <c r="WMJ393" s="21">
        <f t="shared" si="249"/>
        <v>0</v>
      </c>
      <c r="WMK393" s="21">
        <f t="shared" si="249"/>
        <v>0</v>
      </c>
      <c r="WML393" s="21">
        <f t="shared" si="249"/>
        <v>0</v>
      </c>
      <c r="WMM393" s="21">
        <f t="shared" si="249"/>
        <v>0</v>
      </c>
      <c r="WMN393" s="21">
        <f t="shared" si="249"/>
        <v>0</v>
      </c>
      <c r="WMO393" s="21">
        <f t="shared" si="249"/>
        <v>0</v>
      </c>
      <c r="WMP393" s="21">
        <f t="shared" si="249"/>
        <v>0</v>
      </c>
      <c r="WMQ393" s="21">
        <f t="shared" si="249"/>
        <v>0</v>
      </c>
      <c r="WMR393" s="21">
        <f t="shared" si="249"/>
        <v>0</v>
      </c>
      <c r="WMS393" s="21">
        <f t="shared" si="249"/>
        <v>0</v>
      </c>
      <c r="WMT393" s="21">
        <f t="shared" si="249"/>
        <v>0</v>
      </c>
      <c r="WMU393" s="21">
        <f t="shared" si="249"/>
        <v>0</v>
      </c>
      <c r="WMV393" s="21">
        <f t="shared" si="249"/>
        <v>0</v>
      </c>
      <c r="WMW393" s="21">
        <f t="shared" si="249"/>
        <v>0</v>
      </c>
      <c r="WMX393" s="21">
        <f t="shared" si="249"/>
        <v>0</v>
      </c>
      <c r="WMY393" s="21">
        <f t="shared" si="249"/>
        <v>0</v>
      </c>
      <c r="WMZ393" s="21">
        <f t="shared" si="249"/>
        <v>0</v>
      </c>
      <c r="WNA393" s="21">
        <f t="shared" si="249"/>
        <v>0</v>
      </c>
      <c r="WNB393" s="21">
        <f t="shared" si="249"/>
        <v>0</v>
      </c>
      <c r="WNC393" s="21">
        <f t="shared" si="249"/>
        <v>0</v>
      </c>
      <c r="WND393" s="21">
        <f t="shared" si="249"/>
        <v>0</v>
      </c>
      <c r="WNE393" s="21">
        <f t="shared" si="249"/>
        <v>0</v>
      </c>
      <c r="WNF393" s="21">
        <f t="shared" si="249"/>
        <v>0</v>
      </c>
      <c r="WNG393" s="21">
        <f t="shared" si="249"/>
        <v>0</v>
      </c>
      <c r="WNH393" s="21">
        <f t="shared" si="249"/>
        <v>0</v>
      </c>
      <c r="WNI393" s="21">
        <f t="shared" si="249"/>
        <v>0</v>
      </c>
      <c r="WNJ393" s="21">
        <f t="shared" si="249"/>
        <v>0</v>
      </c>
      <c r="WNK393" s="21">
        <f t="shared" si="249"/>
        <v>0</v>
      </c>
      <c r="WNL393" s="21">
        <f t="shared" si="249"/>
        <v>0</v>
      </c>
      <c r="WNM393" s="21">
        <f t="shared" si="249"/>
        <v>0</v>
      </c>
      <c r="WNN393" s="21">
        <f t="shared" si="249"/>
        <v>0</v>
      </c>
      <c r="WNO393" s="21">
        <f t="shared" si="249"/>
        <v>0</v>
      </c>
      <c r="WNP393" s="21">
        <f t="shared" si="249"/>
        <v>0</v>
      </c>
      <c r="WNQ393" s="21">
        <f t="shared" si="249"/>
        <v>0</v>
      </c>
      <c r="WNR393" s="21">
        <f t="shared" si="249"/>
        <v>0</v>
      </c>
      <c r="WNS393" s="21">
        <f t="shared" si="249"/>
        <v>0</v>
      </c>
      <c r="WNT393" s="21">
        <f t="shared" si="249"/>
        <v>0</v>
      </c>
      <c r="WNU393" s="21">
        <f t="shared" si="249"/>
        <v>0</v>
      </c>
      <c r="WNV393" s="21">
        <f t="shared" si="249"/>
        <v>0</v>
      </c>
      <c r="WNW393" s="21">
        <f t="shared" si="249"/>
        <v>0</v>
      </c>
      <c r="WNX393" s="21">
        <f t="shared" si="249"/>
        <v>0</v>
      </c>
      <c r="WNY393" s="21">
        <f t="shared" si="249"/>
        <v>0</v>
      </c>
      <c r="WNZ393" s="21">
        <f t="shared" si="249"/>
        <v>0</v>
      </c>
      <c r="WOA393" s="21">
        <f t="shared" si="249"/>
        <v>0</v>
      </c>
      <c r="WOB393" s="21">
        <f t="shared" si="249"/>
        <v>0</v>
      </c>
      <c r="WOC393" s="21">
        <f t="shared" ref="WOC393:WQN393" si="250">SUM(WOC388:WOC392)</f>
        <v>0</v>
      </c>
      <c r="WOD393" s="21">
        <f t="shared" si="250"/>
        <v>0</v>
      </c>
      <c r="WOE393" s="21">
        <f t="shared" si="250"/>
        <v>0</v>
      </c>
      <c r="WOF393" s="21">
        <f t="shared" si="250"/>
        <v>0</v>
      </c>
      <c r="WOG393" s="21">
        <f t="shared" si="250"/>
        <v>0</v>
      </c>
      <c r="WOH393" s="21">
        <f t="shared" si="250"/>
        <v>0</v>
      </c>
      <c r="WOI393" s="21">
        <f t="shared" si="250"/>
        <v>0</v>
      </c>
      <c r="WOJ393" s="21">
        <f t="shared" si="250"/>
        <v>0</v>
      </c>
      <c r="WOK393" s="21">
        <f t="shared" si="250"/>
        <v>0</v>
      </c>
      <c r="WOL393" s="21">
        <f t="shared" si="250"/>
        <v>0</v>
      </c>
      <c r="WOM393" s="21">
        <f t="shared" si="250"/>
        <v>0</v>
      </c>
      <c r="WON393" s="21">
        <f t="shared" si="250"/>
        <v>0</v>
      </c>
      <c r="WOO393" s="21">
        <f t="shared" si="250"/>
        <v>0</v>
      </c>
      <c r="WOP393" s="21">
        <f t="shared" si="250"/>
        <v>0</v>
      </c>
      <c r="WOQ393" s="21">
        <f t="shared" si="250"/>
        <v>0</v>
      </c>
      <c r="WOR393" s="21">
        <f t="shared" si="250"/>
        <v>0</v>
      </c>
      <c r="WOS393" s="21">
        <f t="shared" si="250"/>
        <v>0</v>
      </c>
      <c r="WOT393" s="21">
        <f t="shared" si="250"/>
        <v>0</v>
      </c>
      <c r="WOU393" s="21">
        <f t="shared" si="250"/>
        <v>0</v>
      </c>
      <c r="WOV393" s="21">
        <f t="shared" si="250"/>
        <v>0</v>
      </c>
      <c r="WOW393" s="21">
        <f t="shared" si="250"/>
        <v>0</v>
      </c>
      <c r="WOX393" s="21">
        <f t="shared" si="250"/>
        <v>0</v>
      </c>
      <c r="WOY393" s="21">
        <f t="shared" si="250"/>
        <v>0</v>
      </c>
      <c r="WOZ393" s="21">
        <f t="shared" si="250"/>
        <v>0</v>
      </c>
      <c r="WPA393" s="21">
        <f t="shared" si="250"/>
        <v>0</v>
      </c>
      <c r="WPB393" s="21">
        <f t="shared" si="250"/>
        <v>0</v>
      </c>
      <c r="WPC393" s="21">
        <f t="shared" si="250"/>
        <v>0</v>
      </c>
      <c r="WPD393" s="21">
        <f t="shared" si="250"/>
        <v>0</v>
      </c>
      <c r="WPE393" s="21">
        <f t="shared" si="250"/>
        <v>0</v>
      </c>
      <c r="WPF393" s="21">
        <f t="shared" si="250"/>
        <v>0</v>
      </c>
      <c r="WPG393" s="21">
        <f t="shared" si="250"/>
        <v>0</v>
      </c>
      <c r="WPH393" s="21">
        <f t="shared" si="250"/>
        <v>0</v>
      </c>
      <c r="WPI393" s="21">
        <f t="shared" si="250"/>
        <v>0</v>
      </c>
      <c r="WPJ393" s="21">
        <f t="shared" si="250"/>
        <v>0</v>
      </c>
      <c r="WPK393" s="21">
        <f t="shared" si="250"/>
        <v>0</v>
      </c>
      <c r="WPL393" s="21">
        <f t="shared" si="250"/>
        <v>0</v>
      </c>
      <c r="WPM393" s="21">
        <f t="shared" si="250"/>
        <v>0</v>
      </c>
      <c r="WPN393" s="21">
        <f t="shared" si="250"/>
        <v>0</v>
      </c>
      <c r="WPO393" s="21">
        <f t="shared" si="250"/>
        <v>0</v>
      </c>
      <c r="WPP393" s="21">
        <f t="shared" si="250"/>
        <v>0</v>
      </c>
      <c r="WPQ393" s="21">
        <f t="shared" si="250"/>
        <v>0</v>
      </c>
      <c r="WPR393" s="21">
        <f t="shared" si="250"/>
        <v>0</v>
      </c>
      <c r="WPS393" s="21">
        <f t="shared" si="250"/>
        <v>0</v>
      </c>
      <c r="WPT393" s="21">
        <f t="shared" si="250"/>
        <v>0</v>
      </c>
      <c r="WPU393" s="21">
        <f t="shared" si="250"/>
        <v>0</v>
      </c>
      <c r="WPV393" s="21">
        <f t="shared" si="250"/>
        <v>0</v>
      </c>
      <c r="WPW393" s="21">
        <f t="shared" si="250"/>
        <v>0</v>
      </c>
      <c r="WPX393" s="21">
        <f t="shared" si="250"/>
        <v>0</v>
      </c>
      <c r="WPY393" s="21">
        <f t="shared" si="250"/>
        <v>0</v>
      </c>
      <c r="WPZ393" s="21">
        <f t="shared" si="250"/>
        <v>0</v>
      </c>
      <c r="WQA393" s="21">
        <f t="shared" si="250"/>
        <v>0</v>
      </c>
      <c r="WQB393" s="21">
        <f t="shared" si="250"/>
        <v>0</v>
      </c>
      <c r="WQC393" s="21">
        <f t="shared" si="250"/>
        <v>0</v>
      </c>
      <c r="WQD393" s="21">
        <f t="shared" si="250"/>
        <v>0</v>
      </c>
      <c r="WQE393" s="21">
        <f t="shared" si="250"/>
        <v>0</v>
      </c>
      <c r="WQF393" s="21">
        <f t="shared" si="250"/>
        <v>0</v>
      </c>
      <c r="WQG393" s="21">
        <f t="shared" si="250"/>
        <v>0</v>
      </c>
      <c r="WQH393" s="21">
        <f t="shared" si="250"/>
        <v>0</v>
      </c>
      <c r="WQI393" s="21">
        <f t="shared" si="250"/>
        <v>0</v>
      </c>
      <c r="WQJ393" s="21">
        <f t="shared" si="250"/>
        <v>0</v>
      </c>
      <c r="WQK393" s="21">
        <f t="shared" si="250"/>
        <v>0</v>
      </c>
      <c r="WQL393" s="21">
        <f t="shared" si="250"/>
        <v>0</v>
      </c>
      <c r="WQM393" s="21">
        <f t="shared" si="250"/>
        <v>0</v>
      </c>
      <c r="WQN393" s="21">
        <f t="shared" si="250"/>
        <v>0</v>
      </c>
      <c r="WQO393" s="21">
        <f t="shared" ref="WQO393:WSZ393" si="251">SUM(WQO388:WQO392)</f>
        <v>0</v>
      </c>
      <c r="WQP393" s="21">
        <f t="shared" si="251"/>
        <v>0</v>
      </c>
      <c r="WQQ393" s="21">
        <f t="shared" si="251"/>
        <v>0</v>
      </c>
      <c r="WQR393" s="21">
        <f t="shared" si="251"/>
        <v>0</v>
      </c>
      <c r="WQS393" s="21">
        <f t="shared" si="251"/>
        <v>0</v>
      </c>
      <c r="WQT393" s="21">
        <f t="shared" si="251"/>
        <v>0</v>
      </c>
      <c r="WQU393" s="21">
        <f t="shared" si="251"/>
        <v>0</v>
      </c>
      <c r="WQV393" s="21">
        <f t="shared" si="251"/>
        <v>0</v>
      </c>
      <c r="WQW393" s="21">
        <f t="shared" si="251"/>
        <v>0</v>
      </c>
      <c r="WQX393" s="21">
        <f t="shared" si="251"/>
        <v>0</v>
      </c>
      <c r="WQY393" s="21">
        <f t="shared" si="251"/>
        <v>0</v>
      </c>
      <c r="WQZ393" s="21">
        <f t="shared" si="251"/>
        <v>0</v>
      </c>
      <c r="WRA393" s="21">
        <f t="shared" si="251"/>
        <v>0</v>
      </c>
      <c r="WRB393" s="21">
        <f t="shared" si="251"/>
        <v>0</v>
      </c>
      <c r="WRC393" s="21">
        <f t="shared" si="251"/>
        <v>0</v>
      </c>
      <c r="WRD393" s="21">
        <f t="shared" si="251"/>
        <v>0</v>
      </c>
      <c r="WRE393" s="21">
        <f t="shared" si="251"/>
        <v>0</v>
      </c>
      <c r="WRF393" s="21">
        <f t="shared" si="251"/>
        <v>0</v>
      </c>
      <c r="WRG393" s="21">
        <f t="shared" si="251"/>
        <v>0</v>
      </c>
      <c r="WRH393" s="21">
        <f t="shared" si="251"/>
        <v>0</v>
      </c>
      <c r="WRI393" s="21">
        <f t="shared" si="251"/>
        <v>0</v>
      </c>
      <c r="WRJ393" s="21">
        <f t="shared" si="251"/>
        <v>0</v>
      </c>
      <c r="WRK393" s="21">
        <f t="shared" si="251"/>
        <v>0</v>
      </c>
      <c r="WRL393" s="21">
        <f t="shared" si="251"/>
        <v>0</v>
      </c>
      <c r="WRM393" s="21">
        <f t="shared" si="251"/>
        <v>0</v>
      </c>
      <c r="WRN393" s="21">
        <f t="shared" si="251"/>
        <v>0</v>
      </c>
      <c r="WRO393" s="21">
        <f t="shared" si="251"/>
        <v>0</v>
      </c>
      <c r="WRP393" s="21">
        <f t="shared" si="251"/>
        <v>0</v>
      </c>
      <c r="WRQ393" s="21">
        <f t="shared" si="251"/>
        <v>0</v>
      </c>
      <c r="WRR393" s="21">
        <f t="shared" si="251"/>
        <v>0</v>
      </c>
      <c r="WRS393" s="21">
        <f t="shared" si="251"/>
        <v>0</v>
      </c>
      <c r="WRT393" s="21">
        <f t="shared" si="251"/>
        <v>0</v>
      </c>
      <c r="WRU393" s="21">
        <f t="shared" si="251"/>
        <v>0</v>
      </c>
      <c r="WRV393" s="21">
        <f t="shared" si="251"/>
        <v>0</v>
      </c>
      <c r="WRW393" s="21">
        <f t="shared" si="251"/>
        <v>0</v>
      </c>
      <c r="WRX393" s="21">
        <f t="shared" si="251"/>
        <v>0</v>
      </c>
      <c r="WRY393" s="21">
        <f t="shared" si="251"/>
        <v>0</v>
      </c>
      <c r="WRZ393" s="21">
        <f t="shared" si="251"/>
        <v>0</v>
      </c>
      <c r="WSA393" s="21">
        <f t="shared" si="251"/>
        <v>0</v>
      </c>
      <c r="WSB393" s="21">
        <f t="shared" si="251"/>
        <v>0</v>
      </c>
      <c r="WSC393" s="21">
        <f t="shared" si="251"/>
        <v>0</v>
      </c>
      <c r="WSD393" s="21">
        <f t="shared" si="251"/>
        <v>0</v>
      </c>
      <c r="WSE393" s="21">
        <f t="shared" si="251"/>
        <v>0</v>
      </c>
      <c r="WSF393" s="21">
        <f t="shared" si="251"/>
        <v>0</v>
      </c>
      <c r="WSG393" s="21">
        <f t="shared" si="251"/>
        <v>0</v>
      </c>
      <c r="WSH393" s="21">
        <f t="shared" si="251"/>
        <v>0</v>
      </c>
      <c r="WSI393" s="21">
        <f t="shared" si="251"/>
        <v>0</v>
      </c>
      <c r="WSJ393" s="21">
        <f t="shared" si="251"/>
        <v>0</v>
      </c>
      <c r="WSK393" s="21">
        <f t="shared" si="251"/>
        <v>0</v>
      </c>
      <c r="WSL393" s="21">
        <f t="shared" si="251"/>
        <v>0</v>
      </c>
      <c r="WSM393" s="21">
        <f t="shared" si="251"/>
        <v>0</v>
      </c>
      <c r="WSN393" s="21">
        <f t="shared" si="251"/>
        <v>0</v>
      </c>
      <c r="WSO393" s="21">
        <f t="shared" si="251"/>
        <v>0</v>
      </c>
      <c r="WSP393" s="21">
        <f t="shared" si="251"/>
        <v>0</v>
      </c>
      <c r="WSQ393" s="21">
        <f t="shared" si="251"/>
        <v>0</v>
      </c>
      <c r="WSR393" s="21">
        <f t="shared" si="251"/>
        <v>0</v>
      </c>
      <c r="WSS393" s="21">
        <f t="shared" si="251"/>
        <v>0</v>
      </c>
      <c r="WST393" s="21">
        <f t="shared" si="251"/>
        <v>0</v>
      </c>
      <c r="WSU393" s="21">
        <f t="shared" si="251"/>
        <v>0</v>
      </c>
      <c r="WSV393" s="21">
        <f t="shared" si="251"/>
        <v>0</v>
      </c>
      <c r="WSW393" s="21">
        <f t="shared" si="251"/>
        <v>0</v>
      </c>
      <c r="WSX393" s="21">
        <f t="shared" si="251"/>
        <v>0</v>
      </c>
      <c r="WSY393" s="21">
        <f t="shared" si="251"/>
        <v>0</v>
      </c>
      <c r="WSZ393" s="21">
        <f t="shared" si="251"/>
        <v>0</v>
      </c>
      <c r="WTA393" s="21">
        <f t="shared" ref="WTA393:WVL393" si="252">SUM(WTA388:WTA392)</f>
        <v>0</v>
      </c>
      <c r="WTB393" s="21">
        <f t="shared" si="252"/>
        <v>0</v>
      </c>
      <c r="WTC393" s="21">
        <f t="shared" si="252"/>
        <v>0</v>
      </c>
      <c r="WTD393" s="21">
        <f t="shared" si="252"/>
        <v>0</v>
      </c>
      <c r="WTE393" s="21">
        <f t="shared" si="252"/>
        <v>0</v>
      </c>
      <c r="WTF393" s="21">
        <f t="shared" si="252"/>
        <v>0</v>
      </c>
      <c r="WTG393" s="21">
        <f t="shared" si="252"/>
        <v>0</v>
      </c>
      <c r="WTH393" s="21">
        <f t="shared" si="252"/>
        <v>0</v>
      </c>
      <c r="WTI393" s="21">
        <f t="shared" si="252"/>
        <v>0</v>
      </c>
      <c r="WTJ393" s="21">
        <f t="shared" si="252"/>
        <v>0</v>
      </c>
      <c r="WTK393" s="21">
        <f t="shared" si="252"/>
        <v>0</v>
      </c>
      <c r="WTL393" s="21">
        <f t="shared" si="252"/>
        <v>0</v>
      </c>
      <c r="WTM393" s="21">
        <f t="shared" si="252"/>
        <v>0</v>
      </c>
      <c r="WTN393" s="21">
        <f t="shared" si="252"/>
        <v>0</v>
      </c>
      <c r="WTO393" s="21">
        <f t="shared" si="252"/>
        <v>0</v>
      </c>
      <c r="WTP393" s="21">
        <f t="shared" si="252"/>
        <v>0</v>
      </c>
      <c r="WTQ393" s="21">
        <f t="shared" si="252"/>
        <v>0</v>
      </c>
      <c r="WTR393" s="21">
        <f t="shared" si="252"/>
        <v>0</v>
      </c>
      <c r="WTS393" s="21">
        <f t="shared" si="252"/>
        <v>0</v>
      </c>
      <c r="WTT393" s="21">
        <f t="shared" si="252"/>
        <v>0</v>
      </c>
      <c r="WTU393" s="21">
        <f t="shared" si="252"/>
        <v>0</v>
      </c>
      <c r="WTV393" s="21">
        <f t="shared" si="252"/>
        <v>0</v>
      </c>
      <c r="WTW393" s="21">
        <f t="shared" si="252"/>
        <v>0</v>
      </c>
      <c r="WTX393" s="21">
        <f t="shared" si="252"/>
        <v>0</v>
      </c>
      <c r="WTY393" s="21">
        <f t="shared" si="252"/>
        <v>0</v>
      </c>
      <c r="WTZ393" s="21">
        <f t="shared" si="252"/>
        <v>0</v>
      </c>
      <c r="WUA393" s="21">
        <f t="shared" si="252"/>
        <v>0</v>
      </c>
      <c r="WUB393" s="21">
        <f t="shared" si="252"/>
        <v>0</v>
      </c>
      <c r="WUC393" s="21">
        <f t="shared" si="252"/>
        <v>0</v>
      </c>
      <c r="WUD393" s="21">
        <f t="shared" si="252"/>
        <v>0</v>
      </c>
      <c r="WUE393" s="21">
        <f t="shared" si="252"/>
        <v>0</v>
      </c>
      <c r="WUF393" s="21">
        <f t="shared" si="252"/>
        <v>0</v>
      </c>
      <c r="WUG393" s="21">
        <f t="shared" si="252"/>
        <v>0</v>
      </c>
      <c r="WUH393" s="21">
        <f t="shared" si="252"/>
        <v>0</v>
      </c>
      <c r="WUI393" s="21">
        <f t="shared" si="252"/>
        <v>0</v>
      </c>
      <c r="WUJ393" s="21">
        <f t="shared" si="252"/>
        <v>0</v>
      </c>
      <c r="WUK393" s="21">
        <f t="shared" si="252"/>
        <v>0</v>
      </c>
      <c r="WUL393" s="21">
        <f t="shared" si="252"/>
        <v>0</v>
      </c>
      <c r="WUM393" s="21">
        <f t="shared" si="252"/>
        <v>0</v>
      </c>
      <c r="WUN393" s="21">
        <f t="shared" si="252"/>
        <v>0</v>
      </c>
      <c r="WUO393" s="21">
        <f t="shared" si="252"/>
        <v>0</v>
      </c>
      <c r="WUP393" s="21">
        <f t="shared" si="252"/>
        <v>0</v>
      </c>
      <c r="WUQ393" s="21">
        <f t="shared" si="252"/>
        <v>0</v>
      </c>
      <c r="WUR393" s="21">
        <f t="shared" si="252"/>
        <v>0</v>
      </c>
      <c r="WUS393" s="21">
        <f t="shared" si="252"/>
        <v>0</v>
      </c>
      <c r="WUT393" s="21">
        <f t="shared" si="252"/>
        <v>0</v>
      </c>
      <c r="WUU393" s="21">
        <f t="shared" si="252"/>
        <v>0</v>
      </c>
      <c r="WUV393" s="21">
        <f t="shared" si="252"/>
        <v>0</v>
      </c>
      <c r="WUW393" s="21">
        <f t="shared" si="252"/>
        <v>0</v>
      </c>
      <c r="WUX393" s="21">
        <f t="shared" si="252"/>
        <v>0</v>
      </c>
      <c r="WUY393" s="21">
        <f t="shared" si="252"/>
        <v>0</v>
      </c>
      <c r="WUZ393" s="21">
        <f t="shared" si="252"/>
        <v>0</v>
      </c>
      <c r="WVA393" s="21">
        <f t="shared" si="252"/>
        <v>0</v>
      </c>
      <c r="WVB393" s="21">
        <f t="shared" si="252"/>
        <v>0</v>
      </c>
      <c r="WVC393" s="21">
        <f t="shared" si="252"/>
        <v>0</v>
      </c>
      <c r="WVD393" s="21">
        <f t="shared" si="252"/>
        <v>0</v>
      </c>
      <c r="WVE393" s="21">
        <f t="shared" si="252"/>
        <v>0</v>
      </c>
      <c r="WVF393" s="21">
        <f t="shared" si="252"/>
        <v>0</v>
      </c>
      <c r="WVG393" s="21">
        <f t="shared" si="252"/>
        <v>0</v>
      </c>
      <c r="WVH393" s="21">
        <f t="shared" si="252"/>
        <v>0</v>
      </c>
      <c r="WVI393" s="21">
        <f t="shared" si="252"/>
        <v>0</v>
      </c>
      <c r="WVJ393" s="21">
        <f t="shared" si="252"/>
        <v>0</v>
      </c>
      <c r="WVK393" s="21">
        <f t="shared" si="252"/>
        <v>0</v>
      </c>
      <c r="WVL393" s="21">
        <f t="shared" si="252"/>
        <v>0</v>
      </c>
      <c r="WVM393" s="21">
        <f t="shared" ref="WVM393:WXX393" si="253">SUM(WVM388:WVM392)</f>
        <v>0</v>
      </c>
      <c r="WVN393" s="21">
        <f t="shared" si="253"/>
        <v>0</v>
      </c>
      <c r="WVO393" s="21">
        <f t="shared" si="253"/>
        <v>0</v>
      </c>
      <c r="WVP393" s="21">
        <f t="shared" si="253"/>
        <v>0</v>
      </c>
      <c r="WVQ393" s="21">
        <f t="shared" si="253"/>
        <v>0</v>
      </c>
      <c r="WVR393" s="21">
        <f t="shared" si="253"/>
        <v>0</v>
      </c>
      <c r="WVS393" s="21">
        <f t="shared" si="253"/>
        <v>0</v>
      </c>
      <c r="WVT393" s="21">
        <f t="shared" si="253"/>
        <v>0</v>
      </c>
      <c r="WVU393" s="21">
        <f t="shared" si="253"/>
        <v>0</v>
      </c>
      <c r="WVV393" s="21">
        <f t="shared" si="253"/>
        <v>0</v>
      </c>
      <c r="WVW393" s="21">
        <f t="shared" si="253"/>
        <v>0</v>
      </c>
      <c r="WVX393" s="21">
        <f t="shared" si="253"/>
        <v>0</v>
      </c>
      <c r="WVY393" s="21">
        <f t="shared" si="253"/>
        <v>0</v>
      </c>
      <c r="WVZ393" s="21">
        <f t="shared" si="253"/>
        <v>0</v>
      </c>
      <c r="WWA393" s="21">
        <f t="shared" si="253"/>
        <v>0</v>
      </c>
      <c r="WWB393" s="21">
        <f t="shared" si="253"/>
        <v>0</v>
      </c>
      <c r="WWC393" s="21">
        <f t="shared" si="253"/>
        <v>0</v>
      </c>
      <c r="WWD393" s="21">
        <f t="shared" si="253"/>
        <v>0</v>
      </c>
      <c r="WWE393" s="21">
        <f t="shared" si="253"/>
        <v>0</v>
      </c>
      <c r="WWF393" s="21">
        <f t="shared" si="253"/>
        <v>0</v>
      </c>
      <c r="WWG393" s="21">
        <f t="shared" si="253"/>
        <v>0</v>
      </c>
      <c r="WWH393" s="21">
        <f t="shared" si="253"/>
        <v>0</v>
      </c>
      <c r="WWI393" s="21">
        <f t="shared" si="253"/>
        <v>0</v>
      </c>
      <c r="WWJ393" s="21">
        <f t="shared" si="253"/>
        <v>0</v>
      </c>
      <c r="WWK393" s="21">
        <f t="shared" si="253"/>
        <v>0</v>
      </c>
      <c r="WWL393" s="21">
        <f t="shared" si="253"/>
        <v>0</v>
      </c>
      <c r="WWM393" s="21">
        <f t="shared" si="253"/>
        <v>0</v>
      </c>
      <c r="WWN393" s="21">
        <f t="shared" si="253"/>
        <v>0</v>
      </c>
      <c r="WWO393" s="21">
        <f t="shared" si="253"/>
        <v>0</v>
      </c>
      <c r="WWP393" s="21">
        <f t="shared" si="253"/>
        <v>0</v>
      </c>
      <c r="WWQ393" s="21">
        <f t="shared" si="253"/>
        <v>0</v>
      </c>
      <c r="WWR393" s="21">
        <f t="shared" si="253"/>
        <v>0</v>
      </c>
      <c r="WWS393" s="21">
        <f t="shared" si="253"/>
        <v>0</v>
      </c>
      <c r="WWT393" s="21">
        <f t="shared" si="253"/>
        <v>0</v>
      </c>
      <c r="WWU393" s="21">
        <f t="shared" si="253"/>
        <v>0</v>
      </c>
      <c r="WWV393" s="21">
        <f t="shared" si="253"/>
        <v>0</v>
      </c>
      <c r="WWW393" s="21">
        <f t="shared" si="253"/>
        <v>0</v>
      </c>
      <c r="WWX393" s="21">
        <f t="shared" si="253"/>
        <v>0</v>
      </c>
      <c r="WWY393" s="21">
        <f t="shared" si="253"/>
        <v>0</v>
      </c>
      <c r="WWZ393" s="21">
        <f t="shared" si="253"/>
        <v>0</v>
      </c>
      <c r="WXA393" s="21">
        <f t="shared" si="253"/>
        <v>0</v>
      </c>
      <c r="WXB393" s="21">
        <f t="shared" si="253"/>
        <v>0</v>
      </c>
      <c r="WXC393" s="21">
        <f t="shared" si="253"/>
        <v>0</v>
      </c>
      <c r="WXD393" s="21">
        <f t="shared" si="253"/>
        <v>0</v>
      </c>
      <c r="WXE393" s="21">
        <f t="shared" si="253"/>
        <v>0</v>
      </c>
      <c r="WXF393" s="21">
        <f t="shared" si="253"/>
        <v>0</v>
      </c>
      <c r="WXG393" s="21">
        <f t="shared" si="253"/>
        <v>0</v>
      </c>
      <c r="WXH393" s="21">
        <f t="shared" si="253"/>
        <v>0</v>
      </c>
      <c r="WXI393" s="21">
        <f t="shared" si="253"/>
        <v>0</v>
      </c>
      <c r="WXJ393" s="21">
        <f t="shared" si="253"/>
        <v>0</v>
      </c>
      <c r="WXK393" s="21">
        <f t="shared" si="253"/>
        <v>0</v>
      </c>
      <c r="WXL393" s="21">
        <f t="shared" si="253"/>
        <v>0</v>
      </c>
      <c r="WXM393" s="21">
        <f t="shared" si="253"/>
        <v>0</v>
      </c>
      <c r="WXN393" s="21">
        <f t="shared" si="253"/>
        <v>0</v>
      </c>
      <c r="WXO393" s="21">
        <f t="shared" si="253"/>
        <v>0</v>
      </c>
      <c r="WXP393" s="21">
        <f t="shared" si="253"/>
        <v>0</v>
      </c>
      <c r="WXQ393" s="21">
        <f t="shared" si="253"/>
        <v>0</v>
      </c>
      <c r="WXR393" s="21">
        <f t="shared" si="253"/>
        <v>0</v>
      </c>
      <c r="WXS393" s="21">
        <f t="shared" si="253"/>
        <v>0</v>
      </c>
      <c r="WXT393" s="21">
        <f t="shared" si="253"/>
        <v>0</v>
      </c>
      <c r="WXU393" s="21">
        <f t="shared" si="253"/>
        <v>0</v>
      </c>
      <c r="WXV393" s="21">
        <f t="shared" si="253"/>
        <v>0</v>
      </c>
      <c r="WXW393" s="21">
        <f t="shared" si="253"/>
        <v>0</v>
      </c>
      <c r="WXX393" s="21">
        <f t="shared" si="253"/>
        <v>0</v>
      </c>
      <c r="WXY393" s="21">
        <f t="shared" ref="WXY393:XAJ393" si="254">SUM(WXY388:WXY392)</f>
        <v>0</v>
      </c>
      <c r="WXZ393" s="21">
        <f t="shared" si="254"/>
        <v>0</v>
      </c>
      <c r="WYA393" s="21">
        <f t="shared" si="254"/>
        <v>0</v>
      </c>
      <c r="WYB393" s="21">
        <f t="shared" si="254"/>
        <v>0</v>
      </c>
      <c r="WYC393" s="21">
        <f t="shared" si="254"/>
        <v>0</v>
      </c>
      <c r="WYD393" s="21">
        <f t="shared" si="254"/>
        <v>0</v>
      </c>
      <c r="WYE393" s="21">
        <f t="shared" si="254"/>
        <v>0</v>
      </c>
      <c r="WYF393" s="21">
        <f t="shared" si="254"/>
        <v>0</v>
      </c>
      <c r="WYG393" s="21">
        <f t="shared" si="254"/>
        <v>0</v>
      </c>
      <c r="WYH393" s="21">
        <f t="shared" si="254"/>
        <v>0</v>
      </c>
      <c r="WYI393" s="21">
        <f t="shared" si="254"/>
        <v>0</v>
      </c>
      <c r="WYJ393" s="21">
        <f t="shared" si="254"/>
        <v>0</v>
      </c>
      <c r="WYK393" s="21">
        <f t="shared" si="254"/>
        <v>0</v>
      </c>
      <c r="WYL393" s="21">
        <f t="shared" si="254"/>
        <v>0</v>
      </c>
      <c r="WYM393" s="21">
        <f t="shared" si="254"/>
        <v>0</v>
      </c>
      <c r="WYN393" s="21">
        <f t="shared" si="254"/>
        <v>0</v>
      </c>
      <c r="WYO393" s="21">
        <f t="shared" si="254"/>
        <v>0</v>
      </c>
      <c r="WYP393" s="21">
        <f t="shared" si="254"/>
        <v>0</v>
      </c>
      <c r="WYQ393" s="21">
        <f t="shared" si="254"/>
        <v>0</v>
      </c>
      <c r="WYR393" s="21">
        <f t="shared" si="254"/>
        <v>0</v>
      </c>
      <c r="WYS393" s="21">
        <f t="shared" si="254"/>
        <v>0</v>
      </c>
      <c r="WYT393" s="21">
        <f t="shared" si="254"/>
        <v>0</v>
      </c>
      <c r="WYU393" s="21">
        <f t="shared" si="254"/>
        <v>0</v>
      </c>
      <c r="WYV393" s="21">
        <f t="shared" si="254"/>
        <v>0</v>
      </c>
      <c r="WYW393" s="21">
        <f t="shared" si="254"/>
        <v>0</v>
      </c>
      <c r="WYX393" s="21">
        <f t="shared" si="254"/>
        <v>0</v>
      </c>
      <c r="WYY393" s="21">
        <f t="shared" si="254"/>
        <v>0</v>
      </c>
      <c r="WYZ393" s="21">
        <f t="shared" si="254"/>
        <v>0</v>
      </c>
      <c r="WZA393" s="21">
        <f t="shared" si="254"/>
        <v>0</v>
      </c>
      <c r="WZB393" s="21">
        <f t="shared" si="254"/>
        <v>0</v>
      </c>
      <c r="WZC393" s="21">
        <f t="shared" si="254"/>
        <v>0</v>
      </c>
      <c r="WZD393" s="21">
        <f t="shared" si="254"/>
        <v>0</v>
      </c>
      <c r="WZE393" s="21">
        <f t="shared" si="254"/>
        <v>0</v>
      </c>
      <c r="WZF393" s="21">
        <f t="shared" si="254"/>
        <v>0</v>
      </c>
      <c r="WZG393" s="21">
        <f t="shared" si="254"/>
        <v>0</v>
      </c>
      <c r="WZH393" s="21">
        <f t="shared" si="254"/>
        <v>0</v>
      </c>
      <c r="WZI393" s="21">
        <f t="shared" si="254"/>
        <v>0</v>
      </c>
      <c r="WZJ393" s="21">
        <f t="shared" si="254"/>
        <v>0</v>
      </c>
      <c r="WZK393" s="21">
        <f t="shared" si="254"/>
        <v>0</v>
      </c>
      <c r="WZL393" s="21">
        <f t="shared" si="254"/>
        <v>0</v>
      </c>
      <c r="WZM393" s="21">
        <f t="shared" si="254"/>
        <v>0</v>
      </c>
      <c r="WZN393" s="21">
        <f t="shared" si="254"/>
        <v>0</v>
      </c>
      <c r="WZO393" s="21">
        <f t="shared" si="254"/>
        <v>0</v>
      </c>
      <c r="WZP393" s="21">
        <f t="shared" si="254"/>
        <v>0</v>
      </c>
      <c r="WZQ393" s="21">
        <f t="shared" si="254"/>
        <v>0</v>
      </c>
      <c r="WZR393" s="21">
        <f t="shared" si="254"/>
        <v>0</v>
      </c>
      <c r="WZS393" s="21">
        <f t="shared" si="254"/>
        <v>0</v>
      </c>
      <c r="WZT393" s="21">
        <f t="shared" si="254"/>
        <v>0</v>
      </c>
      <c r="WZU393" s="21">
        <f t="shared" si="254"/>
        <v>0</v>
      </c>
      <c r="WZV393" s="21">
        <f t="shared" si="254"/>
        <v>0</v>
      </c>
      <c r="WZW393" s="21">
        <f t="shared" si="254"/>
        <v>0</v>
      </c>
      <c r="WZX393" s="21">
        <f t="shared" si="254"/>
        <v>0</v>
      </c>
      <c r="WZY393" s="21">
        <f t="shared" si="254"/>
        <v>0</v>
      </c>
      <c r="WZZ393" s="21">
        <f t="shared" si="254"/>
        <v>0</v>
      </c>
      <c r="XAA393" s="21">
        <f t="shared" si="254"/>
        <v>0</v>
      </c>
      <c r="XAB393" s="21">
        <f t="shared" si="254"/>
        <v>0</v>
      </c>
      <c r="XAC393" s="21">
        <f t="shared" si="254"/>
        <v>0</v>
      </c>
      <c r="XAD393" s="21">
        <f t="shared" si="254"/>
        <v>0</v>
      </c>
      <c r="XAE393" s="21">
        <f t="shared" si="254"/>
        <v>0</v>
      </c>
      <c r="XAF393" s="21">
        <f t="shared" si="254"/>
        <v>0</v>
      </c>
      <c r="XAG393" s="21">
        <f t="shared" si="254"/>
        <v>0</v>
      </c>
      <c r="XAH393" s="21">
        <f t="shared" si="254"/>
        <v>0</v>
      </c>
      <c r="XAI393" s="21">
        <f t="shared" si="254"/>
        <v>0</v>
      </c>
      <c r="XAJ393" s="21">
        <f t="shared" si="254"/>
        <v>0</v>
      </c>
      <c r="XAK393" s="21">
        <f t="shared" ref="XAK393:XCV393" si="255">SUM(XAK388:XAK392)</f>
        <v>0</v>
      </c>
      <c r="XAL393" s="21">
        <f t="shared" si="255"/>
        <v>0</v>
      </c>
      <c r="XAM393" s="21">
        <f t="shared" si="255"/>
        <v>0</v>
      </c>
      <c r="XAN393" s="21">
        <f t="shared" si="255"/>
        <v>0</v>
      </c>
      <c r="XAO393" s="21">
        <f t="shared" si="255"/>
        <v>0</v>
      </c>
      <c r="XAP393" s="21">
        <f t="shared" si="255"/>
        <v>0</v>
      </c>
      <c r="XAQ393" s="21">
        <f t="shared" si="255"/>
        <v>0</v>
      </c>
      <c r="XAR393" s="21">
        <f t="shared" si="255"/>
        <v>0</v>
      </c>
      <c r="XAS393" s="21">
        <f t="shared" si="255"/>
        <v>0</v>
      </c>
      <c r="XAT393" s="21">
        <f t="shared" si="255"/>
        <v>0</v>
      </c>
      <c r="XAU393" s="21">
        <f t="shared" si="255"/>
        <v>0</v>
      </c>
      <c r="XAV393" s="21">
        <f t="shared" si="255"/>
        <v>0</v>
      </c>
      <c r="XAW393" s="21">
        <f t="shared" si="255"/>
        <v>0</v>
      </c>
      <c r="XAX393" s="21">
        <f t="shared" si="255"/>
        <v>0</v>
      </c>
      <c r="XAY393" s="21">
        <f t="shared" si="255"/>
        <v>0</v>
      </c>
      <c r="XAZ393" s="21">
        <f t="shared" si="255"/>
        <v>0</v>
      </c>
      <c r="XBA393" s="21">
        <f t="shared" si="255"/>
        <v>0</v>
      </c>
      <c r="XBB393" s="21">
        <f t="shared" si="255"/>
        <v>0</v>
      </c>
      <c r="XBC393" s="21">
        <f t="shared" si="255"/>
        <v>0</v>
      </c>
      <c r="XBD393" s="21">
        <f t="shared" si="255"/>
        <v>0</v>
      </c>
      <c r="XBE393" s="21">
        <f t="shared" si="255"/>
        <v>0</v>
      </c>
      <c r="XBF393" s="21">
        <f t="shared" si="255"/>
        <v>0</v>
      </c>
      <c r="XBG393" s="21">
        <f t="shared" si="255"/>
        <v>0</v>
      </c>
      <c r="XBH393" s="21">
        <f t="shared" si="255"/>
        <v>0</v>
      </c>
      <c r="XBI393" s="21">
        <f t="shared" si="255"/>
        <v>0</v>
      </c>
      <c r="XBJ393" s="21">
        <f t="shared" si="255"/>
        <v>0</v>
      </c>
      <c r="XBK393" s="21">
        <f t="shared" si="255"/>
        <v>0</v>
      </c>
      <c r="XBL393" s="21">
        <f t="shared" si="255"/>
        <v>0</v>
      </c>
      <c r="XBM393" s="21">
        <f t="shared" si="255"/>
        <v>0</v>
      </c>
      <c r="XBN393" s="21">
        <f t="shared" si="255"/>
        <v>0</v>
      </c>
      <c r="XBO393" s="21">
        <f t="shared" si="255"/>
        <v>0</v>
      </c>
      <c r="XBP393" s="21">
        <f t="shared" si="255"/>
        <v>0</v>
      </c>
      <c r="XBQ393" s="21">
        <f t="shared" si="255"/>
        <v>0</v>
      </c>
      <c r="XBR393" s="21">
        <f t="shared" si="255"/>
        <v>0</v>
      </c>
      <c r="XBS393" s="21">
        <f t="shared" si="255"/>
        <v>0</v>
      </c>
      <c r="XBT393" s="21">
        <f t="shared" si="255"/>
        <v>0</v>
      </c>
      <c r="XBU393" s="21">
        <f t="shared" si="255"/>
        <v>0</v>
      </c>
      <c r="XBV393" s="21">
        <f t="shared" si="255"/>
        <v>0</v>
      </c>
      <c r="XBW393" s="21">
        <f t="shared" si="255"/>
        <v>0</v>
      </c>
      <c r="XBX393" s="21">
        <f t="shared" si="255"/>
        <v>0</v>
      </c>
      <c r="XBY393" s="21">
        <f t="shared" si="255"/>
        <v>0</v>
      </c>
      <c r="XBZ393" s="21">
        <f t="shared" si="255"/>
        <v>0</v>
      </c>
      <c r="XCA393" s="21">
        <f t="shared" si="255"/>
        <v>0</v>
      </c>
      <c r="XCB393" s="21">
        <f t="shared" si="255"/>
        <v>0</v>
      </c>
      <c r="XCC393" s="21">
        <f t="shared" si="255"/>
        <v>0</v>
      </c>
      <c r="XCD393" s="21">
        <f t="shared" si="255"/>
        <v>0</v>
      </c>
      <c r="XCE393" s="21">
        <f t="shared" si="255"/>
        <v>0</v>
      </c>
      <c r="XCF393" s="21">
        <f t="shared" si="255"/>
        <v>0</v>
      </c>
      <c r="XCG393" s="21">
        <f t="shared" si="255"/>
        <v>0</v>
      </c>
      <c r="XCH393" s="21">
        <f t="shared" si="255"/>
        <v>0</v>
      </c>
      <c r="XCI393" s="21">
        <f t="shared" si="255"/>
        <v>0</v>
      </c>
      <c r="XCJ393" s="21">
        <f t="shared" si="255"/>
        <v>0</v>
      </c>
      <c r="XCK393" s="21">
        <f t="shared" si="255"/>
        <v>0</v>
      </c>
      <c r="XCL393" s="21">
        <f t="shared" si="255"/>
        <v>0</v>
      </c>
      <c r="XCM393" s="21">
        <f t="shared" si="255"/>
        <v>0</v>
      </c>
      <c r="XCN393" s="21">
        <f t="shared" si="255"/>
        <v>0</v>
      </c>
      <c r="XCO393" s="21">
        <f t="shared" si="255"/>
        <v>0</v>
      </c>
      <c r="XCP393" s="21">
        <f t="shared" si="255"/>
        <v>0</v>
      </c>
      <c r="XCQ393" s="21">
        <f t="shared" si="255"/>
        <v>0</v>
      </c>
      <c r="XCR393" s="21">
        <f t="shared" si="255"/>
        <v>0</v>
      </c>
      <c r="XCS393" s="21">
        <f t="shared" si="255"/>
        <v>0</v>
      </c>
      <c r="XCT393" s="21">
        <f t="shared" si="255"/>
        <v>0</v>
      </c>
      <c r="XCU393" s="21">
        <f t="shared" si="255"/>
        <v>0</v>
      </c>
      <c r="XCV393" s="21">
        <f t="shared" si="255"/>
        <v>0</v>
      </c>
      <c r="XCW393" s="21">
        <f t="shared" ref="XCW393:XFD393" si="256">SUM(XCW388:XCW392)</f>
        <v>0</v>
      </c>
      <c r="XCX393" s="21">
        <f t="shared" si="256"/>
        <v>0</v>
      </c>
      <c r="XCY393" s="21">
        <f t="shared" si="256"/>
        <v>0</v>
      </c>
      <c r="XCZ393" s="21">
        <f t="shared" si="256"/>
        <v>0</v>
      </c>
      <c r="XDA393" s="21">
        <f t="shared" si="256"/>
        <v>0</v>
      </c>
      <c r="XDB393" s="21">
        <f t="shared" si="256"/>
        <v>0</v>
      </c>
      <c r="XDC393" s="21">
        <f t="shared" si="256"/>
        <v>0</v>
      </c>
      <c r="XDD393" s="21">
        <f t="shared" si="256"/>
        <v>0</v>
      </c>
      <c r="XDE393" s="21">
        <f t="shared" si="256"/>
        <v>0</v>
      </c>
      <c r="XDF393" s="21">
        <f t="shared" si="256"/>
        <v>0</v>
      </c>
      <c r="XDG393" s="21">
        <f t="shared" si="256"/>
        <v>0</v>
      </c>
      <c r="XDH393" s="21">
        <f t="shared" si="256"/>
        <v>0</v>
      </c>
      <c r="XDI393" s="21">
        <f t="shared" si="256"/>
        <v>0</v>
      </c>
      <c r="XDJ393" s="21">
        <f t="shared" si="256"/>
        <v>0</v>
      </c>
      <c r="XDK393" s="21">
        <f t="shared" si="256"/>
        <v>0</v>
      </c>
      <c r="XDL393" s="21">
        <f t="shared" si="256"/>
        <v>0</v>
      </c>
      <c r="XDM393" s="21">
        <f t="shared" si="256"/>
        <v>0</v>
      </c>
      <c r="XDN393" s="21">
        <f t="shared" si="256"/>
        <v>0</v>
      </c>
      <c r="XDO393" s="21">
        <f t="shared" si="256"/>
        <v>0</v>
      </c>
      <c r="XDP393" s="21">
        <f t="shared" si="256"/>
        <v>0</v>
      </c>
      <c r="XDQ393" s="21">
        <f t="shared" si="256"/>
        <v>0</v>
      </c>
      <c r="XDR393" s="21">
        <f t="shared" si="256"/>
        <v>0</v>
      </c>
      <c r="XDS393" s="21">
        <f t="shared" si="256"/>
        <v>0</v>
      </c>
      <c r="XDT393" s="21">
        <f t="shared" si="256"/>
        <v>0</v>
      </c>
      <c r="XDU393" s="21">
        <f t="shared" si="256"/>
        <v>0</v>
      </c>
      <c r="XDV393" s="21">
        <f t="shared" si="256"/>
        <v>0</v>
      </c>
      <c r="XDW393" s="21">
        <f t="shared" si="256"/>
        <v>0</v>
      </c>
      <c r="XDX393" s="21">
        <f t="shared" si="256"/>
        <v>0</v>
      </c>
      <c r="XDY393" s="21">
        <f t="shared" si="256"/>
        <v>0</v>
      </c>
      <c r="XDZ393" s="21">
        <f t="shared" si="256"/>
        <v>0</v>
      </c>
      <c r="XEA393" s="21">
        <f t="shared" si="256"/>
        <v>0</v>
      </c>
      <c r="XEB393" s="21">
        <f t="shared" si="256"/>
        <v>0</v>
      </c>
      <c r="XEC393" s="21">
        <f t="shared" si="256"/>
        <v>0</v>
      </c>
      <c r="XED393" s="21">
        <f t="shared" si="256"/>
        <v>0</v>
      </c>
      <c r="XEE393" s="21">
        <f t="shared" si="256"/>
        <v>0</v>
      </c>
      <c r="XEF393" s="21">
        <f t="shared" si="256"/>
        <v>0</v>
      </c>
      <c r="XEG393" s="21">
        <f t="shared" si="256"/>
        <v>0</v>
      </c>
      <c r="XEH393" s="21">
        <f t="shared" si="256"/>
        <v>0</v>
      </c>
      <c r="XEI393" s="21">
        <f t="shared" si="256"/>
        <v>0</v>
      </c>
      <c r="XEJ393" s="21">
        <f t="shared" si="256"/>
        <v>0</v>
      </c>
      <c r="XEK393" s="21">
        <f t="shared" si="256"/>
        <v>0</v>
      </c>
      <c r="XEL393" s="21">
        <f t="shared" si="256"/>
        <v>0</v>
      </c>
      <c r="XEM393" s="21">
        <f t="shared" si="256"/>
        <v>0</v>
      </c>
      <c r="XEN393" s="21">
        <f t="shared" si="256"/>
        <v>0</v>
      </c>
      <c r="XEO393" s="21">
        <f t="shared" si="256"/>
        <v>0</v>
      </c>
      <c r="XEP393" s="21">
        <f t="shared" si="256"/>
        <v>0</v>
      </c>
      <c r="XEQ393" s="21">
        <f t="shared" si="256"/>
        <v>0</v>
      </c>
      <c r="XER393" s="21">
        <f t="shared" si="256"/>
        <v>0</v>
      </c>
      <c r="XES393" s="21">
        <f t="shared" si="256"/>
        <v>0</v>
      </c>
      <c r="XET393" s="21">
        <f t="shared" si="256"/>
        <v>0</v>
      </c>
      <c r="XEU393" s="21">
        <f t="shared" si="256"/>
        <v>0</v>
      </c>
      <c r="XEV393" s="21">
        <f t="shared" si="256"/>
        <v>0</v>
      </c>
      <c r="XEW393" s="21">
        <f t="shared" si="256"/>
        <v>0</v>
      </c>
      <c r="XEX393" s="21">
        <f t="shared" si="256"/>
        <v>0</v>
      </c>
      <c r="XEY393" s="21">
        <f t="shared" si="256"/>
        <v>0</v>
      </c>
      <c r="XEZ393" s="21">
        <f t="shared" si="256"/>
        <v>0</v>
      </c>
      <c r="XFA393" s="21">
        <f t="shared" si="256"/>
        <v>0</v>
      </c>
      <c r="XFB393" s="21">
        <f t="shared" si="256"/>
        <v>0</v>
      </c>
      <c r="XFC393" s="21">
        <f t="shared" si="256"/>
        <v>0</v>
      </c>
      <c r="XFD393" s="21">
        <f t="shared" si="256"/>
        <v>0</v>
      </c>
    </row>
    <row r="394" spans="1:16384" x14ac:dyDescent="0.25">
      <c r="B394" s="23" t="s">
        <v>107</v>
      </c>
      <c r="D394" s="20"/>
      <c r="E394" s="20"/>
      <c r="F394" s="20"/>
      <c r="G394" s="20"/>
      <c r="H394" s="20"/>
      <c r="I394" s="20"/>
    </row>
    <row r="395" spans="1:16384" x14ac:dyDescent="0.25">
      <c r="A395" s="5" t="str">
        <f>"-"</f>
        <v>-</v>
      </c>
      <c r="B395" s="10" t="s">
        <v>108</v>
      </c>
      <c r="C395" s="28" t="str">
        <f>"200"</f>
        <v>200</v>
      </c>
      <c r="D395" s="20">
        <v>6</v>
      </c>
      <c r="E395" s="20">
        <v>6</v>
      </c>
      <c r="F395" s="20">
        <v>0.1</v>
      </c>
      <c r="G395" s="20">
        <v>0</v>
      </c>
      <c r="H395" s="20">
        <v>8</v>
      </c>
      <c r="I395" s="20">
        <v>60.4</v>
      </c>
      <c r="J395" s="9">
        <v>0</v>
      </c>
      <c r="K395" s="9">
        <v>0</v>
      </c>
      <c r="L395" s="9">
        <v>0</v>
      </c>
      <c r="M395" s="9">
        <v>0</v>
      </c>
      <c r="N395" s="9">
        <v>8</v>
      </c>
      <c r="O395" s="9">
        <v>0</v>
      </c>
      <c r="P395" s="9">
        <v>0</v>
      </c>
      <c r="Q395" s="9">
        <v>0</v>
      </c>
      <c r="R395" s="9">
        <v>0</v>
      </c>
      <c r="S395" s="9">
        <v>1.7</v>
      </c>
      <c r="T395" s="9">
        <v>1.4</v>
      </c>
      <c r="U395" s="9">
        <v>0</v>
      </c>
      <c r="V395" s="9">
        <v>304</v>
      </c>
      <c r="W395" s="9">
        <v>0.34</v>
      </c>
      <c r="X395" s="9">
        <v>0.2</v>
      </c>
      <c r="Y395" s="9">
        <v>1.8</v>
      </c>
      <c r="Z395" s="9">
        <v>1.4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0</v>
      </c>
      <c r="BJ395" s="5">
        <v>0</v>
      </c>
      <c r="BK395" s="5">
        <v>0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182.8</v>
      </c>
      <c r="BU395" s="5">
        <v>0</v>
      </c>
      <c r="BW395" s="5">
        <v>0</v>
      </c>
      <c r="BX395" s="5">
        <v>0</v>
      </c>
      <c r="BY395" s="5">
        <v>0</v>
      </c>
      <c r="BZ395" s="5">
        <v>0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</row>
    <row r="396" spans="1:16384" s="8" customFormat="1" x14ac:dyDescent="0.25">
      <c r="B396" s="15" t="s">
        <v>109</v>
      </c>
      <c r="C396" s="25" t="str">
        <f>C395</f>
        <v>200</v>
      </c>
      <c r="D396" s="21">
        <v>6</v>
      </c>
      <c r="E396" s="21">
        <v>6</v>
      </c>
      <c r="F396" s="21">
        <v>0.1</v>
      </c>
      <c r="G396" s="21">
        <v>0</v>
      </c>
      <c r="H396" s="21">
        <v>8</v>
      </c>
      <c r="I396" s="21">
        <v>60.4</v>
      </c>
      <c r="J396" s="22">
        <v>0</v>
      </c>
      <c r="K396" s="22">
        <v>0</v>
      </c>
      <c r="L396" s="22">
        <v>0</v>
      </c>
      <c r="M396" s="22">
        <v>0</v>
      </c>
      <c r="N396" s="22">
        <v>8</v>
      </c>
      <c r="O396" s="22">
        <v>0</v>
      </c>
      <c r="P396" s="22">
        <v>0</v>
      </c>
      <c r="Q396" s="22">
        <v>0</v>
      </c>
      <c r="R396" s="22">
        <v>0</v>
      </c>
      <c r="S396" s="22">
        <v>1.7</v>
      </c>
      <c r="T396" s="22">
        <v>1.4</v>
      </c>
      <c r="U396" s="22">
        <v>0</v>
      </c>
      <c r="V396" s="22">
        <v>304</v>
      </c>
      <c r="W396" s="22">
        <v>0.34</v>
      </c>
      <c r="X396" s="22">
        <v>0.2</v>
      </c>
      <c r="Y396" s="22">
        <v>1.8</v>
      </c>
      <c r="Z396" s="22">
        <v>1.4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8">
        <v>0</v>
      </c>
      <c r="AV396" s="8">
        <v>0</v>
      </c>
      <c r="AW396" s="8">
        <v>0</v>
      </c>
      <c r="AX396" s="8">
        <v>0</v>
      </c>
      <c r="AY396" s="8">
        <v>0</v>
      </c>
      <c r="AZ396" s="8">
        <v>0</v>
      </c>
      <c r="BA396" s="8">
        <v>0</v>
      </c>
      <c r="BB396" s="8">
        <v>0</v>
      </c>
      <c r="BC396" s="8">
        <v>0</v>
      </c>
      <c r="BD396" s="8">
        <v>0</v>
      </c>
      <c r="BE396" s="8">
        <v>0</v>
      </c>
      <c r="BF396" s="8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0</v>
      </c>
      <c r="BS396" s="8">
        <v>182.8</v>
      </c>
      <c r="BT396" s="8" t="e">
        <f>$I$396/#REF!*100</f>
        <v>#REF!</v>
      </c>
      <c r="BU396" s="8">
        <v>0</v>
      </c>
      <c r="BW396" s="8">
        <v>0</v>
      </c>
      <c r="BX396" s="8">
        <v>0</v>
      </c>
      <c r="BY396" s="8">
        <v>0</v>
      </c>
      <c r="BZ396" s="8">
        <v>0</v>
      </c>
      <c r="CA396" s="8">
        <v>0</v>
      </c>
      <c r="CB396" s="8">
        <v>0</v>
      </c>
      <c r="CC396" s="8">
        <v>0</v>
      </c>
      <c r="CD396" s="8">
        <v>0</v>
      </c>
      <c r="CE396" s="8">
        <v>0</v>
      </c>
      <c r="CF396" s="8">
        <v>0</v>
      </c>
      <c r="CG396" s="8">
        <v>0</v>
      </c>
    </row>
    <row r="397" spans="1:16384" s="8" customFormat="1" x14ac:dyDescent="0.25">
      <c r="B397" s="15" t="s">
        <v>110</v>
      </c>
      <c r="C397" s="27">
        <f>C396+C393+C386+C381+C373+C370</f>
        <v>2815</v>
      </c>
      <c r="D397" s="21">
        <v>85.58</v>
      </c>
      <c r="E397" s="21">
        <v>47.13</v>
      </c>
      <c r="F397" s="21">
        <v>76</v>
      </c>
      <c r="G397" s="21">
        <v>34.729999999999997</v>
      </c>
      <c r="H397" s="21">
        <v>368.49</v>
      </c>
      <c r="I397" s="21">
        <v>2561.58</v>
      </c>
      <c r="J397" s="22">
        <v>26.28</v>
      </c>
      <c r="K397" s="22">
        <v>20.54</v>
      </c>
      <c r="L397" s="22">
        <v>14.57</v>
      </c>
      <c r="M397" s="22">
        <v>0</v>
      </c>
      <c r="N397" s="22">
        <v>185.42</v>
      </c>
      <c r="O397" s="22">
        <v>183.07</v>
      </c>
      <c r="P397" s="22">
        <v>28.37</v>
      </c>
      <c r="Q397" s="22">
        <v>0</v>
      </c>
      <c r="R397" s="22">
        <v>0</v>
      </c>
      <c r="S397" s="22">
        <v>7.78</v>
      </c>
      <c r="T397" s="22">
        <v>24.96</v>
      </c>
      <c r="U397" s="22">
        <v>2927.88</v>
      </c>
      <c r="V397" s="22">
        <v>3715.27</v>
      </c>
      <c r="W397" s="22">
        <v>1.42</v>
      </c>
      <c r="X397" s="22">
        <v>12.67</v>
      </c>
      <c r="Y397" s="22">
        <v>30.28</v>
      </c>
      <c r="Z397" s="22">
        <v>153.43</v>
      </c>
      <c r="AA397" s="8">
        <v>0.4</v>
      </c>
      <c r="AB397" s="8">
        <v>0</v>
      </c>
      <c r="AC397" s="8">
        <v>0</v>
      </c>
      <c r="AD397" s="8">
        <v>4230.59</v>
      </c>
      <c r="AE397" s="8">
        <v>3062.95</v>
      </c>
      <c r="AF397" s="8">
        <v>1125.8499999999999</v>
      </c>
      <c r="AG397" s="8">
        <v>2100.9899999999998</v>
      </c>
      <c r="AH397" s="8">
        <v>776.14</v>
      </c>
      <c r="AI397" s="8">
        <v>2779.17</v>
      </c>
      <c r="AJ397" s="8">
        <v>2593.98</v>
      </c>
      <c r="AK397" s="8">
        <v>2979.2</v>
      </c>
      <c r="AL397" s="8">
        <v>4365.5</v>
      </c>
      <c r="AM397" s="8">
        <v>1564.65</v>
      </c>
      <c r="AN397" s="8">
        <v>2260.54</v>
      </c>
      <c r="AO397" s="8">
        <v>12531.75</v>
      </c>
      <c r="AP397" s="8">
        <v>1018.17</v>
      </c>
      <c r="AQ397" s="8">
        <v>3944.34</v>
      </c>
      <c r="AR397" s="8">
        <v>2660.22</v>
      </c>
      <c r="AS397" s="8">
        <v>1916.91</v>
      </c>
      <c r="AT397" s="8">
        <v>1004.46</v>
      </c>
      <c r="AU397" s="8">
        <v>2.58</v>
      </c>
      <c r="AV397" s="8">
        <v>1.48</v>
      </c>
      <c r="AW397" s="8">
        <v>0.81</v>
      </c>
      <c r="AX397" s="8">
        <v>1.69</v>
      </c>
      <c r="AY397" s="8">
        <v>1.85</v>
      </c>
      <c r="AZ397" s="8">
        <v>11.73</v>
      </c>
      <c r="BA397" s="8">
        <v>0.98</v>
      </c>
      <c r="BB397" s="8">
        <v>33.44</v>
      </c>
      <c r="BC397" s="8">
        <v>0.49</v>
      </c>
      <c r="BD397" s="8">
        <v>26.66</v>
      </c>
      <c r="BE397" s="8">
        <v>1.58</v>
      </c>
      <c r="BF397" s="8">
        <v>0.28999999999999998</v>
      </c>
      <c r="BG397" s="8">
        <v>0</v>
      </c>
      <c r="BH397" s="8">
        <v>0.22</v>
      </c>
      <c r="BI397" s="8">
        <v>2.85</v>
      </c>
      <c r="BJ397" s="8">
        <v>48.17</v>
      </c>
      <c r="BK397" s="8">
        <v>0.16</v>
      </c>
      <c r="BL397" s="8">
        <v>0</v>
      </c>
      <c r="BM397" s="8">
        <v>24.91</v>
      </c>
      <c r="BN397" s="8">
        <v>0.68</v>
      </c>
      <c r="BO397" s="8">
        <v>1.05</v>
      </c>
      <c r="BP397" s="8">
        <v>0</v>
      </c>
      <c r="BQ397" s="8">
        <v>0</v>
      </c>
      <c r="BR397" s="8">
        <v>0</v>
      </c>
      <c r="BS397" s="8">
        <v>2226.11</v>
      </c>
      <c r="BU397" s="8">
        <v>1297.49</v>
      </c>
      <c r="BW397" s="8">
        <v>0</v>
      </c>
      <c r="BX397" s="8">
        <v>0</v>
      </c>
      <c r="BY397" s="8">
        <v>0</v>
      </c>
      <c r="BZ397" s="8">
        <v>0</v>
      </c>
      <c r="CA397" s="8">
        <v>0</v>
      </c>
      <c r="CB397" s="8">
        <v>0</v>
      </c>
      <c r="CC397" s="8">
        <v>0</v>
      </c>
      <c r="CD397" s="8">
        <v>0</v>
      </c>
      <c r="CE397" s="8">
        <v>0</v>
      </c>
      <c r="CF397" s="8">
        <v>72.66</v>
      </c>
      <c r="CG397" s="8">
        <v>7.27</v>
      </c>
    </row>
    <row r="398" spans="1:16384" x14ac:dyDescent="0.25">
      <c r="B398" s="23" t="s">
        <v>181</v>
      </c>
      <c r="D398" s="20"/>
      <c r="E398" s="20"/>
      <c r="F398" s="20"/>
      <c r="G398" s="20"/>
      <c r="H398" s="20"/>
      <c r="I398" s="20"/>
    </row>
    <row r="399" spans="1:16384" x14ac:dyDescent="0.25">
      <c r="B399" s="23" t="s">
        <v>78</v>
      </c>
      <c r="D399" s="20"/>
      <c r="E399" s="20"/>
      <c r="F399" s="20"/>
      <c r="G399" s="20"/>
      <c r="H399" s="20"/>
      <c r="I399" s="20"/>
    </row>
    <row r="400" spans="1:16384" x14ac:dyDescent="0.25">
      <c r="A400" s="5" t="str">
        <f>"2/6"</f>
        <v>2/6</v>
      </c>
      <c r="B400" s="10" t="s">
        <v>126</v>
      </c>
      <c r="C400" s="28" t="str">
        <f>"70"</f>
        <v>70</v>
      </c>
      <c r="D400" s="20">
        <v>6.83</v>
      </c>
      <c r="E400" s="20">
        <v>7.27</v>
      </c>
      <c r="F400" s="20">
        <v>9.1999999999999993</v>
      </c>
      <c r="G400" s="20">
        <v>0</v>
      </c>
      <c r="H400" s="20">
        <v>1.22</v>
      </c>
      <c r="I400" s="20">
        <v>114.86115899999999</v>
      </c>
      <c r="J400" s="9">
        <v>4.43</v>
      </c>
      <c r="K400" s="9">
        <v>0.12</v>
      </c>
      <c r="L400" s="9">
        <v>0</v>
      </c>
      <c r="M400" s="9">
        <v>0</v>
      </c>
      <c r="N400" s="9">
        <v>1.22</v>
      </c>
      <c r="O400" s="9">
        <v>0</v>
      </c>
      <c r="P400" s="9">
        <v>0</v>
      </c>
      <c r="Q400" s="9">
        <v>0</v>
      </c>
      <c r="R400" s="9">
        <v>0</v>
      </c>
      <c r="S400" s="9">
        <v>0.02</v>
      </c>
      <c r="T400" s="9">
        <v>1.17</v>
      </c>
      <c r="U400" s="9">
        <v>250.12</v>
      </c>
      <c r="V400" s="9">
        <v>90.83</v>
      </c>
      <c r="W400" s="9">
        <v>0.21</v>
      </c>
      <c r="X400" s="9">
        <v>0.1</v>
      </c>
      <c r="Y400" s="9">
        <v>2.0499999999999998</v>
      </c>
      <c r="Z400" s="9">
        <v>0.1</v>
      </c>
      <c r="AA400" s="5">
        <v>0</v>
      </c>
      <c r="AB400" s="5">
        <v>0</v>
      </c>
      <c r="AC400" s="5">
        <v>0</v>
      </c>
      <c r="AD400" s="5">
        <v>537.28</v>
      </c>
      <c r="AE400" s="5">
        <v>447.91</v>
      </c>
      <c r="AF400" s="5">
        <v>210.09</v>
      </c>
      <c r="AG400" s="5">
        <v>303.39</v>
      </c>
      <c r="AH400" s="5">
        <v>102.8</v>
      </c>
      <c r="AI400" s="5">
        <v>323.86</v>
      </c>
      <c r="AJ400" s="5">
        <v>352.22</v>
      </c>
      <c r="AK400" s="5">
        <v>389.7</v>
      </c>
      <c r="AL400" s="5">
        <v>609.55999999999995</v>
      </c>
      <c r="AM400" s="5">
        <v>169.54</v>
      </c>
      <c r="AN400" s="5">
        <v>206.53</v>
      </c>
      <c r="AO400" s="5">
        <v>882.11</v>
      </c>
      <c r="AP400" s="5">
        <v>7.61</v>
      </c>
      <c r="AQ400" s="5">
        <v>197.84</v>
      </c>
      <c r="AR400" s="5">
        <v>460.68</v>
      </c>
      <c r="AS400" s="5">
        <v>237</v>
      </c>
      <c r="AT400" s="5">
        <v>145.11000000000001</v>
      </c>
      <c r="AU400" s="5">
        <v>0.13</v>
      </c>
      <c r="AV400" s="5">
        <v>0.06</v>
      </c>
      <c r="AW400" s="5">
        <v>0.03</v>
      </c>
      <c r="AX400" s="5">
        <v>7.0000000000000007E-2</v>
      </c>
      <c r="AY400" s="5">
        <v>0.08</v>
      </c>
      <c r="AZ400" s="5">
        <v>0.38</v>
      </c>
      <c r="BA400" s="5">
        <v>0</v>
      </c>
      <c r="BB400" s="5">
        <v>1.04</v>
      </c>
      <c r="BC400" s="5">
        <v>0</v>
      </c>
      <c r="BD400" s="5">
        <v>0.33</v>
      </c>
      <c r="BE400" s="5">
        <v>0</v>
      </c>
      <c r="BF400" s="5">
        <v>0</v>
      </c>
      <c r="BG400" s="5">
        <v>0</v>
      </c>
      <c r="BH400" s="5">
        <v>7.0000000000000007E-2</v>
      </c>
      <c r="BI400" s="5">
        <v>0.11</v>
      </c>
      <c r="BJ400" s="5">
        <v>0.86</v>
      </c>
      <c r="BK400" s="5">
        <v>0</v>
      </c>
      <c r="BL400" s="5">
        <v>0</v>
      </c>
      <c r="BM400" s="5">
        <v>0.05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57.23</v>
      </c>
      <c r="BU400" s="5">
        <v>100.22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0.44</v>
      </c>
    </row>
    <row r="401" spans="1:85" x14ac:dyDescent="0.25">
      <c r="A401" s="5" t="str">
        <f>"4/4"</f>
        <v>4/4</v>
      </c>
      <c r="B401" s="10" t="s">
        <v>139</v>
      </c>
      <c r="C401" s="28" t="str">
        <f>"180"</f>
        <v>180</v>
      </c>
      <c r="D401" s="20">
        <v>4.01</v>
      </c>
      <c r="E401" s="20">
        <v>3</v>
      </c>
      <c r="F401" s="20">
        <v>5.34</v>
      </c>
      <c r="G401" s="20">
        <v>0.18</v>
      </c>
      <c r="H401" s="20">
        <v>19.760000000000002</v>
      </c>
      <c r="I401" s="20">
        <v>144.07853039999998</v>
      </c>
      <c r="J401" s="9">
        <v>3.8</v>
      </c>
      <c r="K401" s="9">
        <v>0.08</v>
      </c>
      <c r="L401" s="9">
        <v>0</v>
      </c>
      <c r="M401" s="9">
        <v>0</v>
      </c>
      <c r="N401" s="9">
        <v>7.81</v>
      </c>
      <c r="O401" s="9">
        <v>11.94</v>
      </c>
      <c r="P401" s="9">
        <v>0.49</v>
      </c>
      <c r="Q401" s="9">
        <v>0</v>
      </c>
      <c r="R401" s="9">
        <v>0</v>
      </c>
      <c r="S401" s="9">
        <v>0.1</v>
      </c>
      <c r="T401" s="9">
        <v>1.62</v>
      </c>
      <c r="U401" s="9">
        <v>332.75</v>
      </c>
      <c r="V401" s="9">
        <v>148.76</v>
      </c>
      <c r="W401" s="9">
        <v>0.13</v>
      </c>
      <c r="X401" s="9">
        <v>0.32</v>
      </c>
      <c r="Y401" s="9">
        <v>1.42</v>
      </c>
      <c r="Z401" s="9">
        <v>0.53</v>
      </c>
      <c r="AA401" s="5">
        <v>0</v>
      </c>
      <c r="AB401" s="5">
        <v>0</v>
      </c>
      <c r="AC401" s="5">
        <v>0</v>
      </c>
      <c r="AD401" s="5">
        <v>107.57</v>
      </c>
      <c r="AE401" s="5">
        <v>45.61</v>
      </c>
      <c r="AF401" s="5">
        <v>27.66</v>
      </c>
      <c r="AG401" s="5">
        <v>42.25</v>
      </c>
      <c r="AH401" s="5">
        <v>18.39</v>
      </c>
      <c r="AI401" s="5">
        <v>64.069999999999993</v>
      </c>
      <c r="AJ401" s="5">
        <v>67.290000000000006</v>
      </c>
      <c r="AK401" s="5">
        <v>87.23</v>
      </c>
      <c r="AL401" s="5">
        <v>93.69</v>
      </c>
      <c r="AM401" s="5">
        <v>29.98</v>
      </c>
      <c r="AN401" s="5">
        <v>55.03</v>
      </c>
      <c r="AO401" s="5">
        <v>208.06</v>
      </c>
      <c r="AP401" s="5">
        <v>1.1499999999999999</v>
      </c>
      <c r="AQ401" s="5">
        <v>57.53</v>
      </c>
      <c r="AR401" s="5">
        <v>57.74</v>
      </c>
      <c r="AS401" s="5">
        <v>50.52</v>
      </c>
      <c r="AT401" s="5">
        <v>23.55</v>
      </c>
      <c r="AU401" s="5">
        <v>0.09</v>
      </c>
      <c r="AV401" s="5">
        <v>0.04</v>
      </c>
      <c r="AW401" s="5">
        <v>0.02</v>
      </c>
      <c r="AX401" s="5">
        <v>0.05</v>
      </c>
      <c r="AY401" s="5">
        <v>0.06</v>
      </c>
      <c r="AZ401" s="5">
        <v>0.28000000000000003</v>
      </c>
      <c r="BA401" s="5">
        <v>0</v>
      </c>
      <c r="BB401" s="5">
        <v>0.76</v>
      </c>
      <c r="BC401" s="5">
        <v>0</v>
      </c>
      <c r="BD401" s="5">
        <v>0.24</v>
      </c>
      <c r="BE401" s="5">
        <v>0</v>
      </c>
      <c r="BF401" s="5">
        <v>0</v>
      </c>
      <c r="BG401" s="5">
        <v>0</v>
      </c>
      <c r="BH401" s="5">
        <v>0.05</v>
      </c>
      <c r="BI401" s="5">
        <v>0.08</v>
      </c>
      <c r="BJ401" s="5">
        <v>0.67</v>
      </c>
      <c r="BK401" s="5">
        <v>0</v>
      </c>
      <c r="BL401" s="5">
        <v>0</v>
      </c>
      <c r="BM401" s="5">
        <v>7.0000000000000007E-2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166.12</v>
      </c>
      <c r="BU401" s="5">
        <v>23.76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3.6</v>
      </c>
      <c r="CG401" s="5">
        <v>0.72</v>
      </c>
    </row>
    <row r="402" spans="1:85" x14ac:dyDescent="0.25">
      <c r="A402" s="5" t="str">
        <f>"9/13"</f>
        <v>9/13</v>
      </c>
      <c r="B402" s="10" t="s">
        <v>80</v>
      </c>
      <c r="C402" s="28" t="str">
        <f>"10"</f>
        <v>10</v>
      </c>
      <c r="D402" s="20">
        <v>0.08</v>
      </c>
      <c r="E402" s="20">
        <v>0.08</v>
      </c>
      <c r="F402" s="20">
        <v>7.25</v>
      </c>
      <c r="G402" s="20">
        <v>0</v>
      </c>
      <c r="H402" s="20">
        <v>0.13</v>
      </c>
      <c r="I402" s="20">
        <v>66.063999999999993</v>
      </c>
      <c r="J402" s="9">
        <v>4.71</v>
      </c>
      <c r="K402" s="9">
        <v>0.22</v>
      </c>
      <c r="L402" s="9">
        <v>0</v>
      </c>
      <c r="M402" s="9">
        <v>0</v>
      </c>
      <c r="N402" s="9">
        <v>0.13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0.14000000000000001</v>
      </c>
      <c r="U402" s="9">
        <v>1.5</v>
      </c>
      <c r="V402" s="9">
        <v>3</v>
      </c>
      <c r="W402" s="9">
        <v>0.01</v>
      </c>
      <c r="X402" s="9">
        <v>0.01</v>
      </c>
      <c r="Y402" s="9">
        <v>0.02</v>
      </c>
      <c r="Z402" s="9">
        <v>0</v>
      </c>
      <c r="AA402" s="5">
        <v>0</v>
      </c>
      <c r="AB402" s="5">
        <v>0</v>
      </c>
      <c r="AC402" s="5">
        <v>0</v>
      </c>
      <c r="AD402" s="5">
        <v>7.6</v>
      </c>
      <c r="AE402" s="5">
        <v>4.5</v>
      </c>
      <c r="AF402" s="5">
        <v>1.7</v>
      </c>
      <c r="AG402" s="5">
        <v>4.7</v>
      </c>
      <c r="AH402" s="5">
        <v>4.3</v>
      </c>
      <c r="AI402" s="5">
        <v>4.2</v>
      </c>
      <c r="AJ402" s="5">
        <v>3.6</v>
      </c>
      <c r="AK402" s="5">
        <v>2.6</v>
      </c>
      <c r="AL402" s="5">
        <v>5.7</v>
      </c>
      <c r="AM402" s="5">
        <v>3.5</v>
      </c>
      <c r="AN402" s="5">
        <v>2.4</v>
      </c>
      <c r="AO402" s="5">
        <v>14.2</v>
      </c>
      <c r="AP402" s="5">
        <v>0</v>
      </c>
      <c r="AQ402" s="5">
        <v>4.8</v>
      </c>
      <c r="AR402" s="5">
        <v>5.4</v>
      </c>
      <c r="AS402" s="5">
        <v>4.2</v>
      </c>
      <c r="AT402" s="5">
        <v>1</v>
      </c>
      <c r="AU402" s="5">
        <v>0.27</v>
      </c>
      <c r="AV402" s="5">
        <v>0.12</v>
      </c>
      <c r="AW402" s="5">
        <v>7.0000000000000007E-2</v>
      </c>
      <c r="AX402" s="5">
        <v>0.15</v>
      </c>
      <c r="AY402" s="5">
        <v>0.17</v>
      </c>
      <c r="AZ402" s="5">
        <v>0.79</v>
      </c>
      <c r="BA402" s="5">
        <v>0</v>
      </c>
      <c r="BB402" s="5">
        <v>2.21</v>
      </c>
      <c r="BC402" s="5">
        <v>0</v>
      </c>
      <c r="BD402" s="5">
        <v>0.68</v>
      </c>
      <c r="BE402" s="5">
        <v>0</v>
      </c>
      <c r="BF402" s="5">
        <v>0</v>
      </c>
      <c r="BG402" s="5">
        <v>0</v>
      </c>
      <c r="BH402" s="5">
        <v>0.15</v>
      </c>
      <c r="BI402" s="5">
        <v>0.23</v>
      </c>
      <c r="BJ402" s="5">
        <v>1.8</v>
      </c>
      <c r="BK402" s="5">
        <v>0</v>
      </c>
      <c r="BL402" s="5">
        <v>0</v>
      </c>
      <c r="BM402" s="5">
        <v>0.09</v>
      </c>
      <c r="BN402" s="5">
        <v>0.01</v>
      </c>
      <c r="BO402" s="5">
        <v>0</v>
      </c>
      <c r="BP402" s="5">
        <v>0</v>
      </c>
      <c r="BQ402" s="5">
        <v>0</v>
      </c>
      <c r="BR402" s="5">
        <v>0</v>
      </c>
      <c r="BS402" s="5">
        <v>2.5</v>
      </c>
      <c r="BU402" s="5">
        <v>45</v>
      </c>
      <c r="BW402" s="5">
        <v>0</v>
      </c>
      <c r="BX402" s="5">
        <v>0</v>
      </c>
      <c r="BY402" s="5">
        <v>0</v>
      </c>
      <c r="BZ402" s="5">
        <v>0</v>
      </c>
      <c r="CA402" s="5">
        <v>0</v>
      </c>
      <c r="CB402" s="5">
        <v>0</v>
      </c>
      <c r="CC402" s="5">
        <v>0</v>
      </c>
      <c r="CD402" s="5">
        <v>0</v>
      </c>
      <c r="CE402" s="5">
        <v>0</v>
      </c>
      <c r="CF402" s="5">
        <v>0</v>
      </c>
      <c r="CG402" s="5">
        <v>0</v>
      </c>
    </row>
    <row r="403" spans="1:85" x14ac:dyDescent="0.25">
      <c r="A403" s="5" t="str">
        <f>""</f>
        <v/>
      </c>
      <c r="B403" s="10" t="s">
        <v>81</v>
      </c>
      <c r="C403" s="28" t="str">
        <f>"15"</f>
        <v>15</v>
      </c>
      <c r="D403" s="20">
        <v>3.95</v>
      </c>
      <c r="E403" s="20">
        <v>3.95</v>
      </c>
      <c r="F403" s="20">
        <v>3.99</v>
      </c>
      <c r="G403" s="20">
        <v>0</v>
      </c>
      <c r="H403" s="20">
        <v>0</v>
      </c>
      <c r="I403" s="20">
        <v>52.59</v>
      </c>
      <c r="J403" s="9">
        <v>2.2999999999999998</v>
      </c>
      <c r="K403" s="9">
        <v>0</v>
      </c>
      <c r="L403" s="9">
        <v>2.2999999999999998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0.3</v>
      </c>
      <c r="T403" s="9">
        <v>0.65</v>
      </c>
      <c r="U403" s="9">
        <v>0</v>
      </c>
      <c r="V403" s="9">
        <v>15</v>
      </c>
      <c r="W403" s="9">
        <v>0.06</v>
      </c>
      <c r="X403" s="9">
        <v>0.03</v>
      </c>
      <c r="Y403" s="9">
        <v>1.02</v>
      </c>
      <c r="Z403" s="9">
        <v>0.11</v>
      </c>
      <c r="AA403" s="5">
        <v>0</v>
      </c>
      <c r="AB403" s="5">
        <v>0</v>
      </c>
      <c r="AC403" s="5">
        <v>0</v>
      </c>
      <c r="AD403" s="5">
        <v>345</v>
      </c>
      <c r="AE403" s="5">
        <v>237</v>
      </c>
      <c r="AF403" s="5">
        <v>84</v>
      </c>
      <c r="AG403" s="5">
        <v>142.5</v>
      </c>
      <c r="AH403" s="5">
        <v>105</v>
      </c>
      <c r="AI403" s="5">
        <v>201</v>
      </c>
      <c r="AJ403" s="5">
        <v>114</v>
      </c>
      <c r="AK403" s="5">
        <v>130.5</v>
      </c>
      <c r="AL403" s="5">
        <v>234</v>
      </c>
      <c r="AM403" s="5">
        <v>105</v>
      </c>
      <c r="AN403" s="5">
        <v>76.5</v>
      </c>
      <c r="AO403" s="5">
        <v>775.5</v>
      </c>
      <c r="AP403" s="5">
        <v>0</v>
      </c>
      <c r="AQ403" s="5">
        <v>409.5</v>
      </c>
      <c r="AR403" s="5">
        <v>193.5</v>
      </c>
      <c r="AS403" s="5">
        <v>208.5</v>
      </c>
      <c r="AT403" s="5">
        <v>32.25</v>
      </c>
      <c r="AU403" s="5">
        <v>0</v>
      </c>
      <c r="AV403" s="5">
        <v>0.02</v>
      </c>
      <c r="AW403" s="5">
        <v>0.06</v>
      </c>
      <c r="AX403" s="5">
        <v>0.16</v>
      </c>
      <c r="AY403" s="5">
        <v>0.19</v>
      </c>
      <c r="AZ403" s="5">
        <v>0.5</v>
      </c>
      <c r="BA403" s="5">
        <v>0.06</v>
      </c>
      <c r="BB403" s="5">
        <v>1.05</v>
      </c>
      <c r="BC403" s="5">
        <v>0.02</v>
      </c>
      <c r="BD403" s="5">
        <v>0.24</v>
      </c>
      <c r="BE403" s="5">
        <v>0.02</v>
      </c>
      <c r="BF403" s="5">
        <v>0</v>
      </c>
      <c r="BG403" s="5">
        <v>0</v>
      </c>
      <c r="BH403" s="5">
        <v>0</v>
      </c>
      <c r="BI403" s="5">
        <v>0.1</v>
      </c>
      <c r="BJ403" s="5">
        <v>0.78</v>
      </c>
      <c r="BK403" s="5">
        <v>0</v>
      </c>
      <c r="BL403" s="5">
        <v>0</v>
      </c>
      <c r="BM403" s="5">
        <v>0.1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6.12</v>
      </c>
      <c r="BU403" s="5">
        <v>35.75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</row>
    <row r="404" spans="1:85" x14ac:dyDescent="0.25">
      <c r="A404" s="5" t="str">
        <f>"-"</f>
        <v>-</v>
      </c>
      <c r="B404" s="10" t="s">
        <v>83</v>
      </c>
      <c r="C404" s="28" t="str">
        <f>"100"</f>
        <v>100</v>
      </c>
      <c r="D404" s="20">
        <v>6.61</v>
      </c>
      <c r="E404" s="20">
        <v>0</v>
      </c>
      <c r="F404" s="20">
        <v>0.66</v>
      </c>
      <c r="G404" s="20">
        <v>0.66</v>
      </c>
      <c r="H404" s="20">
        <v>46.7</v>
      </c>
      <c r="I404" s="20">
        <v>224.80099999999999</v>
      </c>
      <c r="J404" s="9">
        <v>0.2</v>
      </c>
      <c r="K404" s="9">
        <v>0</v>
      </c>
      <c r="L404" s="9">
        <v>0</v>
      </c>
      <c r="M404" s="9">
        <v>0</v>
      </c>
      <c r="N404" s="9">
        <v>1.1000000000000001</v>
      </c>
      <c r="O404" s="9">
        <v>45.6</v>
      </c>
      <c r="P404" s="9">
        <v>0.2</v>
      </c>
      <c r="Q404" s="9">
        <v>0</v>
      </c>
      <c r="R404" s="9">
        <v>0</v>
      </c>
      <c r="S404" s="9">
        <v>0.3</v>
      </c>
      <c r="T404" s="9">
        <v>1.8</v>
      </c>
      <c r="U404" s="9">
        <v>245.7</v>
      </c>
      <c r="V404" s="9">
        <v>82.46</v>
      </c>
      <c r="W404" s="9">
        <v>0.05</v>
      </c>
      <c r="X404" s="9">
        <v>1.36</v>
      </c>
      <c r="Y404" s="9">
        <v>3.1</v>
      </c>
      <c r="Z404" s="9">
        <v>0</v>
      </c>
      <c r="AA404" s="5">
        <v>0</v>
      </c>
      <c r="AB404" s="5">
        <v>0</v>
      </c>
      <c r="AC404" s="5">
        <v>0</v>
      </c>
      <c r="AD404" s="5">
        <v>508.95</v>
      </c>
      <c r="AE404" s="5">
        <v>168.78</v>
      </c>
      <c r="AF404" s="5">
        <v>100.05</v>
      </c>
      <c r="AG404" s="5">
        <v>200.1</v>
      </c>
      <c r="AH404" s="5">
        <v>75.69</v>
      </c>
      <c r="AI404" s="5">
        <v>361.92</v>
      </c>
      <c r="AJ404" s="5">
        <v>224.46</v>
      </c>
      <c r="AK404" s="5">
        <v>313.2</v>
      </c>
      <c r="AL404" s="5">
        <v>258.39</v>
      </c>
      <c r="AM404" s="5">
        <v>135.72</v>
      </c>
      <c r="AN404" s="5">
        <v>240.12</v>
      </c>
      <c r="AO404" s="5">
        <v>2007.96</v>
      </c>
      <c r="AP404" s="5">
        <v>234.9</v>
      </c>
      <c r="AQ404" s="5">
        <v>654.24</v>
      </c>
      <c r="AR404" s="5">
        <v>284.49</v>
      </c>
      <c r="AS404" s="5">
        <v>188.79</v>
      </c>
      <c r="AT404" s="5">
        <v>149.63999999999999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0.14000000000000001</v>
      </c>
      <c r="BB404" s="5">
        <v>0.08</v>
      </c>
      <c r="BC404" s="5">
        <v>7.0000000000000007E-2</v>
      </c>
      <c r="BD404" s="5">
        <v>0.01</v>
      </c>
      <c r="BE404" s="5">
        <v>0</v>
      </c>
      <c r="BF404" s="5">
        <v>0</v>
      </c>
      <c r="BG404" s="5">
        <v>0</v>
      </c>
      <c r="BH404" s="5">
        <v>0</v>
      </c>
      <c r="BI404" s="5">
        <v>0.01</v>
      </c>
      <c r="BJ404" s="5">
        <v>7.0000000000000007E-2</v>
      </c>
      <c r="BK404" s="5">
        <v>0</v>
      </c>
      <c r="BL404" s="5">
        <v>0</v>
      </c>
      <c r="BM404" s="5">
        <v>0.28000000000000003</v>
      </c>
      <c r="BN404" s="5">
        <v>0.01</v>
      </c>
      <c r="BO404" s="5">
        <v>0</v>
      </c>
      <c r="BP404" s="5">
        <v>0</v>
      </c>
      <c r="BQ404" s="5">
        <v>0</v>
      </c>
      <c r="BR404" s="5">
        <v>0</v>
      </c>
      <c r="BS404" s="5">
        <v>39.1</v>
      </c>
      <c r="BU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</row>
    <row r="405" spans="1:85" x14ac:dyDescent="0.25">
      <c r="A405" s="5" t="str">
        <f>"16/10"</f>
        <v>16/10</v>
      </c>
      <c r="B405" s="10" t="s">
        <v>84</v>
      </c>
      <c r="C405" s="28" t="str">
        <f>"200"</f>
        <v>200</v>
      </c>
      <c r="D405" s="20">
        <v>1.55</v>
      </c>
      <c r="E405" s="20">
        <v>1.45</v>
      </c>
      <c r="F405" s="20">
        <v>1.45</v>
      </c>
      <c r="G405" s="20">
        <v>0.05</v>
      </c>
      <c r="H405" s="20">
        <v>11.26</v>
      </c>
      <c r="I405" s="20">
        <v>62.405580000000008</v>
      </c>
      <c r="J405" s="9">
        <v>1</v>
      </c>
      <c r="K405" s="9">
        <v>0</v>
      </c>
      <c r="L405" s="9">
        <v>0</v>
      </c>
      <c r="M405" s="9">
        <v>0</v>
      </c>
      <c r="N405" s="9">
        <v>11.26</v>
      </c>
      <c r="O405" s="9">
        <v>0</v>
      </c>
      <c r="P405" s="9">
        <v>0.1</v>
      </c>
      <c r="Q405" s="9">
        <v>0</v>
      </c>
      <c r="R405" s="9">
        <v>0</v>
      </c>
      <c r="S405" s="9">
        <v>0.05</v>
      </c>
      <c r="T405" s="9">
        <v>0.42</v>
      </c>
      <c r="U405" s="9">
        <v>25.1</v>
      </c>
      <c r="V405" s="9">
        <v>64.5</v>
      </c>
      <c r="W405" s="9">
        <v>0.06</v>
      </c>
      <c r="X405" s="9">
        <v>0.04</v>
      </c>
      <c r="Y405" s="9">
        <v>0.4</v>
      </c>
      <c r="Z405" s="9">
        <v>0.26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194.3</v>
      </c>
      <c r="BU405" s="5">
        <v>6.67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10</v>
      </c>
      <c r="CG405" s="5">
        <v>0</v>
      </c>
    </row>
    <row r="406" spans="1:85" s="8" customFormat="1" x14ac:dyDescent="0.25">
      <c r="B406" s="15" t="s">
        <v>85</v>
      </c>
      <c r="C406" s="25">
        <f>C405+C403+C404+C402+C401+C400</f>
        <v>575</v>
      </c>
      <c r="D406" s="21">
        <v>23.03</v>
      </c>
      <c r="E406" s="21">
        <v>15.75</v>
      </c>
      <c r="F406" s="21">
        <v>27.9</v>
      </c>
      <c r="G406" s="21">
        <v>0.89</v>
      </c>
      <c r="H406" s="21">
        <v>79.06</v>
      </c>
      <c r="I406" s="21">
        <v>664.8</v>
      </c>
      <c r="J406" s="22">
        <v>16.440000000000001</v>
      </c>
      <c r="K406" s="22">
        <v>0.41</v>
      </c>
      <c r="L406" s="22">
        <v>2.2999999999999998</v>
      </c>
      <c r="M406" s="22">
        <v>0</v>
      </c>
      <c r="N406" s="22">
        <v>21.52</v>
      </c>
      <c r="O406" s="22">
        <v>57.54</v>
      </c>
      <c r="P406" s="22">
        <v>0.79</v>
      </c>
      <c r="Q406" s="22">
        <v>0</v>
      </c>
      <c r="R406" s="22">
        <v>0</v>
      </c>
      <c r="S406" s="22">
        <v>0.77</v>
      </c>
      <c r="T406" s="22">
        <v>5.79</v>
      </c>
      <c r="U406" s="22">
        <v>855.17</v>
      </c>
      <c r="V406" s="22">
        <v>404.56</v>
      </c>
      <c r="W406" s="22">
        <v>0.52</v>
      </c>
      <c r="X406" s="22">
        <v>1.86</v>
      </c>
      <c r="Y406" s="22">
        <v>8.02</v>
      </c>
      <c r="Z406" s="22">
        <v>1</v>
      </c>
      <c r="AA406" s="8">
        <v>0</v>
      </c>
      <c r="AB406" s="8">
        <v>0</v>
      </c>
      <c r="AC406" s="8">
        <v>0</v>
      </c>
      <c r="AD406" s="8">
        <v>1506.4</v>
      </c>
      <c r="AE406" s="8">
        <v>903.8</v>
      </c>
      <c r="AF406" s="8">
        <v>423.5</v>
      </c>
      <c r="AG406" s="8">
        <v>692.94</v>
      </c>
      <c r="AH406" s="8">
        <v>306.18</v>
      </c>
      <c r="AI406" s="8">
        <v>955.06</v>
      </c>
      <c r="AJ406" s="8">
        <v>761.57</v>
      </c>
      <c r="AK406" s="8">
        <v>923.23</v>
      </c>
      <c r="AL406" s="8">
        <v>1201.3399999999999</v>
      </c>
      <c r="AM406" s="8">
        <v>443.74</v>
      </c>
      <c r="AN406" s="8">
        <v>580.58000000000004</v>
      </c>
      <c r="AO406" s="8">
        <v>3887.84</v>
      </c>
      <c r="AP406" s="8">
        <v>243.66</v>
      </c>
      <c r="AQ406" s="8">
        <v>1323.9</v>
      </c>
      <c r="AR406" s="8">
        <v>1001.82</v>
      </c>
      <c r="AS406" s="8">
        <v>689.01</v>
      </c>
      <c r="AT406" s="8">
        <v>351.54</v>
      </c>
      <c r="AU406" s="8">
        <v>0.49</v>
      </c>
      <c r="AV406" s="8">
        <v>0.24</v>
      </c>
      <c r="AW406" s="8">
        <v>0.18</v>
      </c>
      <c r="AX406" s="8">
        <v>0.44</v>
      </c>
      <c r="AY406" s="8">
        <v>0.5</v>
      </c>
      <c r="AZ406" s="8">
        <v>1.96</v>
      </c>
      <c r="BA406" s="8">
        <v>0.2</v>
      </c>
      <c r="BB406" s="8">
        <v>5.14</v>
      </c>
      <c r="BC406" s="8">
        <v>0.09</v>
      </c>
      <c r="BD406" s="8">
        <v>1.49</v>
      </c>
      <c r="BE406" s="8">
        <v>0.02</v>
      </c>
      <c r="BF406" s="8">
        <v>0</v>
      </c>
      <c r="BG406" s="8">
        <v>0</v>
      </c>
      <c r="BH406" s="8">
        <v>0.28000000000000003</v>
      </c>
      <c r="BI406" s="8">
        <v>0.53</v>
      </c>
      <c r="BJ406" s="8">
        <v>4.17</v>
      </c>
      <c r="BK406" s="8">
        <v>0</v>
      </c>
      <c r="BL406" s="8">
        <v>0</v>
      </c>
      <c r="BM406" s="8">
        <v>0.59</v>
      </c>
      <c r="BN406" s="8">
        <v>0.03</v>
      </c>
      <c r="BO406" s="8">
        <v>0.01</v>
      </c>
      <c r="BP406" s="8">
        <v>0</v>
      </c>
      <c r="BQ406" s="8">
        <v>0</v>
      </c>
      <c r="BR406" s="8">
        <v>0</v>
      </c>
      <c r="BS406" s="8">
        <v>465.37</v>
      </c>
      <c r="BT406" s="8" t="e">
        <f>$I$406/#REF!*100</f>
        <v>#REF!</v>
      </c>
      <c r="BU406" s="8">
        <v>211.39</v>
      </c>
      <c r="BW406" s="8">
        <v>0</v>
      </c>
      <c r="BX406" s="8">
        <v>0</v>
      </c>
      <c r="BY406" s="8">
        <v>0</v>
      </c>
      <c r="BZ406" s="8">
        <v>0</v>
      </c>
      <c r="CA406" s="8">
        <v>0</v>
      </c>
      <c r="CB406" s="8">
        <v>0</v>
      </c>
      <c r="CC406" s="8">
        <v>0</v>
      </c>
      <c r="CD406" s="8">
        <v>0</v>
      </c>
      <c r="CE406" s="8">
        <v>0</v>
      </c>
      <c r="CF406" s="8">
        <v>13.6</v>
      </c>
      <c r="CG406" s="8">
        <v>1.1599999999999999</v>
      </c>
    </row>
    <row r="407" spans="1:85" x14ac:dyDescent="0.25">
      <c r="B407" s="23" t="s">
        <v>86</v>
      </c>
      <c r="D407" s="20"/>
      <c r="E407" s="20"/>
      <c r="F407" s="20"/>
      <c r="G407" s="20"/>
      <c r="H407" s="20"/>
      <c r="I407" s="20"/>
    </row>
    <row r="408" spans="1:85" x14ac:dyDescent="0.25">
      <c r="A408" s="5" t="str">
        <f>"-"</f>
        <v>-</v>
      </c>
      <c r="B408" s="10" t="s">
        <v>87</v>
      </c>
      <c r="C408" s="28" t="str">
        <f>"200"</f>
        <v>200</v>
      </c>
      <c r="D408" s="20">
        <v>1</v>
      </c>
      <c r="E408" s="20">
        <v>0</v>
      </c>
      <c r="F408" s="20">
        <v>0.2</v>
      </c>
      <c r="G408" s="20">
        <v>0</v>
      </c>
      <c r="H408" s="20">
        <v>20.2</v>
      </c>
      <c r="I408" s="20">
        <v>86.47999999999999</v>
      </c>
      <c r="J408" s="9">
        <v>0</v>
      </c>
      <c r="K408" s="9">
        <v>0</v>
      </c>
      <c r="L408" s="9">
        <v>0</v>
      </c>
      <c r="M408" s="9">
        <v>0</v>
      </c>
      <c r="N408" s="9">
        <v>19.8</v>
      </c>
      <c r="O408" s="9">
        <v>0.4</v>
      </c>
      <c r="P408" s="9">
        <v>0.4</v>
      </c>
      <c r="Q408" s="9">
        <v>0</v>
      </c>
      <c r="R408" s="9">
        <v>0</v>
      </c>
      <c r="S408" s="9">
        <v>1</v>
      </c>
      <c r="T408" s="9">
        <v>0.6</v>
      </c>
      <c r="U408" s="9">
        <v>52</v>
      </c>
      <c r="V408" s="9">
        <v>240</v>
      </c>
      <c r="W408" s="9">
        <v>0.02</v>
      </c>
      <c r="X408" s="9">
        <v>0.2</v>
      </c>
      <c r="Y408" s="9">
        <v>0.4</v>
      </c>
      <c r="Z408" s="9">
        <v>4</v>
      </c>
      <c r="AA408" s="5">
        <v>0.4</v>
      </c>
      <c r="AB408" s="5">
        <v>0</v>
      </c>
      <c r="AC408" s="5">
        <v>0</v>
      </c>
      <c r="AD408" s="5">
        <v>28</v>
      </c>
      <c r="AE408" s="5">
        <v>28</v>
      </c>
      <c r="AF408" s="5">
        <v>4</v>
      </c>
      <c r="AG408" s="5">
        <v>16</v>
      </c>
      <c r="AH408" s="5">
        <v>4</v>
      </c>
      <c r="AI408" s="5">
        <v>14</v>
      </c>
      <c r="AJ408" s="5">
        <v>26</v>
      </c>
      <c r="AK408" s="5">
        <v>16</v>
      </c>
      <c r="AL408" s="5">
        <v>116</v>
      </c>
      <c r="AM408" s="5">
        <v>10</v>
      </c>
      <c r="AN408" s="5">
        <v>22</v>
      </c>
      <c r="AO408" s="5">
        <v>64</v>
      </c>
      <c r="AP408" s="5">
        <v>340</v>
      </c>
      <c r="AQ408" s="5">
        <v>20</v>
      </c>
      <c r="AR408" s="5">
        <v>24</v>
      </c>
      <c r="AS408" s="5">
        <v>10</v>
      </c>
      <c r="AT408" s="5">
        <v>8</v>
      </c>
      <c r="AU408" s="5">
        <v>2.06</v>
      </c>
      <c r="AV408" s="5">
        <v>1.22</v>
      </c>
      <c r="AW408" s="5">
        <v>0.62</v>
      </c>
      <c r="AX408" s="5">
        <v>1.22</v>
      </c>
      <c r="AY408" s="5">
        <v>1.32</v>
      </c>
      <c r="AZ408" s="5">
        <v>9.2200000000000006</v>
      </c>
      <c r="BA408" s="5">
        <v>0.7</v>
      </c>
      <c r="BB408" s="5">
        <v>11.44</v>
      </c>
      <c r="BC408" s="5">
        <v>0.36</v>
      </c>
      <c r="BD408" s="5">
        <v>6.3</v>
      </c>
      <c r="BE408" s="5">
        <v>0.6</v>
      </c>
      <c r="BF408" s="5">
        <v>0</v>
      </c>
      <c r="BG408" s="5">
        <v>0</v>
      </c>
      <c r="BH408" s="5">
        <v>0</v>
      </c>
      <c r="BI408" s="5">
        <v>1.64</v>
      </c>
      <c r="BJ408" s="5">
        <v>14.04</v>
      </c>
      <c r="BK408" s="5">
        <v>0.14000000000000001</v>
      </c>
      <c r="BL408" s="5">
        <v>0</v>
      </c>
      <c r="BM408" s="5">
        <v>1.26</v>
      </c>
      <c r="BN408" s="5">
        <v>0.54</v>
      </c>
      <c r="BO408" s="5">
        <v>1.02</v>
      </c>
      <c r="BP408" s="5">
        <v>0</v>
      </c>
      <c r="BQ408" s="5">
        <v>0</v>
      </c>
      <c r="BR408" s="5">
        <v>0</v>
      </c>
      <c r="BS408" s="5">
        <v>176.2</v>
      </c>
      <c r="BU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</row>
    <row r="409" spans="1:85" s="8" customFormat="1" x14ac:dyDescent="0.25">
      <c r="B409" s="15" t="s">
        <v>88</v>
      </c>
      <c r="C409" s="25" t="str">
        <f>C408</f>
        <v>200</v>
      </c>
      <c r="D409" s="21">
        <v>1</v>
      </c>
      <c r="E409" s="21">
        <v>0</v>
      </c>
      <c r="F409" s="21">
        <v>0.2</v>
      </c>
      <c r="G409" s="21">
        <v>0</v>
      </c>
      <c r="H409" s="21">
        <v>20.2</v>
      </c>
      <c r="I409" s="21">
        <v>86.48</v>
      </c>
      <c r="J409" s="22">
        <v>0</v>
      </c>
      <c r="K409" s="22">
        <v>0</v>
      </c>
      <c r="L409" s="22">
        <v>0</v>
      </c>
      <c r="M409" s="22">
        <v>0</v>
      </c>
      <c r="N409" s="22">
        <v>19.8</v>
      </c>
      <c r="O409" s="22">
        <v>0.4</v>
      </c>
      <c r="P409" s="22">
        <v>0.4</v>
      </c>
      <c r="Q409" s="22">
        <v>0</v>
      </c>
      <c r="R409" s="22">
        <v>0</v>
      </c>
      <c r="S409" s="22">
        <v>1</v>
      </c>
      <c r="T409" s="22">
        <v>0.6</v>
      </c>
      <c r="U409" s="22">
        <v>52</v>
      </c>
      <c r="V409" s="22">
        <v>240</v>
      </c>
      <c r="W409" s="22">
        <v>0.02</v>
      </c>
      <c r="X409" s="22">
        <v>0.2</v>
      </c>
      <c r="Y409" s="22">
        <v>0.4</v>
      </c>
      <c r="Z409" s="22">
        <v>4</v>
      </c>
      <c r="AA409" s="8">
        <v>0.4</v>
      </c>
      <c r="AB409" s="8">
        <v>0</v>
      </c>
      <c r="AC409" s="8">
        <v>0</v>
      </c>
      <c r="AD409" s="8">
        <v>28</v>
      </c>
      <c r="AE409" s="8">
        <v>28</v>
      </c>
      <c r="AF409" s="8">
        <v>4</v>
      </c>
      <c r="AG409" s="8">
        <v>16</v>
      </c>
      <c r="AH409" s="8">
        <v>4</v>
      </c>
      <c r="AI409" s="8">
        <v>14</v>
      </c>
      <c r="AJ409" s="8">
        <v>26</v>
      </c>
      <c r="AK409" s="8">
        <v>16</v>
      </c>
      <c r="AL409" s="8">
        <v>116</v>
      </c>
      <c r="AM409" s="8">
        <v>10</v>
      </c>
      <c r="AN409" s="8">
        <v>22</v>
      </c>
      <c r="AO409" s="8">
        <v>64</v>
      </c>
      <c r="AP409" s="8">
        <v>340</v>
      </c>
      <c r="AQ409" s="8">
        <v>20</v>
      </c>
      <c r="AR409" s="8">
        <v>24</v>
      </c>
      <c r="AS409" s="8">
        <v>10</v>
      </c>
      <c r="AT409" s="8">
        <v>8</v>
      </c>
      <c r="AU409" s="8">
        <v>2.06</v>
      </c>
      <c r="AV409" s="8">
        <v>1.22</v>
      </c>
      <c r="AW409" s="8">
        <v>0.62</v>
      </c>
      <c r="AX409" s="8">
        <v>1.22</v>
      </c>
      <c r="AY409" s="8">
        <v>1.32</v>
      </c>
      <c r="AZ409" s="8">
        <v>9.2200000000000006</v>
      </c>
      <c r="BA409" s="8">
        <v>0.7</v>
      </c>
      <c r="BB409" s="8">
        <v>11.44</v>
      </c>
      <c r="BC409" s="8">
        <v>0.36</v>
      </c>
      <c r="BD409" s="8">
        <v>6.3</v>
      </c>
      <c r="BE409" s="8">
        <v>0.6</v>
      </c>
      <c r="BF409" s="8">
        <v>0</v>
      </c>
      <c r="BG409" s="8">
        <v>0</v>
      </c>
      <c r="BH409" s="8">
        <v>0</v>
      </c>
      <c r="BI409" s="8">
        <v>1.64</v>
      </c>
      <c r="BJ409" s="8">
        <v>14.04</v>
      </c>
      <c r="BK409" s="8">
        <v>0.14000000000000001</v>
      </c>
      <c r="BL409" s="8">
        <v>0</v>
      </c>
      <c r="BM409" s="8">
        <v>1.26</v>
      </c>
      <c r="BN409" s="8">
        <v>0.54</v>
      </c>
      <c r="BO409" s="8">
        <v>1.02</v>
      </c>
      <c r="BP409" s="8">
        <v>0</v>
      </c>
      <c r="BQ409" s="8">
        <v>0</v>
      </c>
      <c r="BR409" s="8">
        <v>0</v>
      </c>
      <c r="BS409" s="8">
        <v>176.2</v>
      </c>
      <c r="BT409" s="8" t="e">
        <f>$I$409/#REF!*100</f>
        <v>#REF!</v>
      </c>
      <c r="BU409" s="8">
        <v>0</v>
      </c>
      <c r="BW409" s="8">
        <v>0</v>
      </c>
      <c r="BX409" s="8">
        <v>0</v>
      </c>
      <c r="BY409" s="8">
        <v>0</v>
      </c>
      <c r="BZ409" s="8">
        <v>0</v>
      </c>
      <c r="CA409" s="8">
        <v>0</v>
      </c>
      <c r="CB409" s="8">
        <v>0</v>
      </c>
      <c r="CC409" s="8">
        <v>0</v>
      </c>
      <c r="CD409" s="8">
        <v>0</v>
      </c>
      <c r="CE409" s="8">
        <v>0</v>
      </c>
      <c r="CF409" s="8">
        <v>0</v>
      </c>
      <c r="CG409" s="8">
        <v>0</v>
      </c>
    </row>
    <row r="410" spans="1:85" x14ac:dyDescent="0.25">
      <c r="B410" s="23" t="s">
        <v>89</v>
      </c>
      <c r="D410" s="20"/>
      <c r="E410" s="20"/>
      <c r="F410" s="20"/>
      <c r="G410" s="20"/>
      <c r="H410" s="20"/>
      <c r="I410" s="20"/>
    </row>
    <row r="411" spans="1:85" x14ac:dyDescent="0.25">
      <c r="A411" s="5" t="str">
        <f>"11/1"</f>
        <v>11/1</v>
      </c>
      <c r="B411" s="10" t="s">
        <v>178</v>
      </c>
      <c r="C411" s="28" t="str">
        <f>"80"</f>
        <v>80</v>
      </c>
      <c r="D411" s="20">
        <v>1.33</v>
      </c>
      <c r="E411" s="20">
        <v>0</v>
      </c>
      <c r="F411" s="20">
        <v>3.99</v>
      </c>
      <c r="G411" s="20">
        <v>3.99</v>
      </c>
      <c r="H411" s="20">
        <v>7.84</v>
      </c>
      <c r="I411" s="20">
        <v>74.988424000000009</v>
      </c>
      <c r="J411" s="9">
        <v>0.5</v>
      </c>
      <c r="K411" s="9">
        <v>2.6</v>
      </c>
      <c r="L411" s="9">
        <v>0.5</v>
      </c>
      <c r="M411" s="9">
        <v>0</v>
      </c>
      <c r="N411" s="9">
        <v>7.75</v>
      </c>
      <c r="O411" s="9">
        <v>0.09</v>
      </c>
      <c r="P411" s="9">
        <v>1.6</v>
      </c>
      <c r="Q411" s="9">
        <v>0</v>
      </c>
      <c r="R411" s="9">
        <v>0</v>
      </c>
      <c r="S411" s="9">
        <v>0.23</v>
      </c>
      <c r="T411" s="9">
        <v>1.37</v>
      </c>
      <c r="U411" s="9">
        <v>264.18</v>
      </c>
      <c r="V411" s="9">
        <v>220.49</v>
      </c>
      <c r="W411" s="9">
        <v>0.03</v>
      </c>
      <c r="X411" s="9">
        <v>0.57999999999999996</v>
      </c>
      <c r="Y411" s="9">
        <v>0.74</v>
      </c>
      <c r="Z411" s="9">
        <v>29.91</v>
      </c>
      <c r="AA411" s="5">
        <v>0</v>
      </c>
      <c r="AB411" s="5">
        <v>0</v>
      </c>
      <c r="AC411" s="5">
        <v>0</v>
      </c>
      <c r="AD411" s="5">
        <v>50.25</v>
      </c>
      <c r="AE411" s="5">
        <v>46.33</v>
      </c>
      <c r="AF411" s="5">
        <v>16.13</v>
      </c>
      <c r="AG411" s="5">
        <v>35.200000000000003</v>
      </c>
      <c r="AH411" s="5">
        <v>9.2100000000000009</v>
      </c>
      <c r="AI411" s="5">
        <v>42.03</v>
      </c>
      <c r="AJ411" s="5">
        <v>53.74</v>
      </c>
      <c r="AK411" s="5">
        <v>61.54</v>
      </c>
      <c r="AL411" s="5">
        <v>131.55000000000001</v>
      </c>
      <c r="AM411" s="5">
        <v>21.39</v>
      </c>
      <c r="AN411" s="5">
        <v>35.25</v>
      </c>
      <c r="AO411" s="5">
        <v>214.24</v>
      </c>
      <c r="AP411" s="5">
        <v>1.33</v>
      </c>
      <c r="AQ411" s="5">
        <v>44.12</v>
      </c>
      <c r="AR411" s="5">
        <v>44.74</v>
      </c>
      <c r="AS411" s="5">
        <v>36.479999999999997</v>
      </c>
      <c r="AT411" s="5">
        <v>14.94</v>
      </c>
      <c r="AU411" s="5">
        <v>0.11</v>
      </c>
      <c r="AV411" s="5">
        <v>0.05</v>
      </c>
      <c r="AW411" s="5">
        <v>0.03</v>
      </c>
      <c r="AX411" s="5">
        <v>0.06</v>
      </c>
      <c r="AY411" s="5">
        <v>7.0000000000000007E-2</v>
      </c>
      <c r="AZ411" s="5">
        <v>0.74</v>
      </c>
      <c r="BA411" s="5">
        <v>0</v>
      </c>
      <c r="BB411" s="5">
        <v>15.71</v>
      </c>
      <c r="BC411" s="5">
        <v>0</v>
      </c>
      <c r="BD411" s="5">
        <v>18.02</v>
      </c>
      <c r="BE411" s="5">
        <v>0.86</v>
      </c>
      <c r="BF411" s="5">
        <v>0.12</v>
      </c>
      <c r="BG411" s="5">
        <v>0</v>
      </c>
      <c r="BH411" s="5">
        <v>0</v>
      </c>
      <c r="BI411" s="5">
        <v>0.72</v>
      </c>
      <c r="BJ411" s="5">
        <v>23.61</v>
      </c>
      <c r="BK411" s="5">
        <v>0.02</v>
      </c>
      <c r="BL411" s="5">
        <v>0</v>
      </c>
      <c r="BM411" s="5">
        <v>6.64</v>
      </c>
      <c r="BN411" s="5">
        <v>0.01</v>
      </c>
      <c r="BO411" s="5">
        <v>0.01</v>
      </c>
      <c r="BP411" s="5">
        <v>0</v>
      </c>
      <c r="BQ411" s="5">
        <v>0</v>
      </c>
      <c r="BR411" s="5">
        <v>0</v>
      </c>
      <c r="BS411" s="5">
        <v>71.3</v>
      </c>
      <c r="BU411" s="5">
        <v>253.05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4</v>
      </c>
      <c r="CG411" s="5">
        <v>0.8</v>
      </c>
    </row>
    <row r="412" spans="1:85" x14ac:dyDescent="0.25">
      <c r="A412" s="5" t="str">
        <f>"29/2"</f>
        <v>29/2</v>
      </c>
      <c r="B412" s="10" t="s">
        <v>141</v>
      </c>
      <c r="C412" s="28" t="str">
        <f>"250"</f>
        <v>250</v>
      </c>
      <c r="D412" s="20">
        <v>3.35</v>
      </c>
      <c r="E412" s="20">
        <v>1.1299999999999999</v>
      </c>
      <c r="F412" s="20">
        <v>4.46</v>
      </c>
      <c r="G412" s="20">
        <v>0.24</v>
      </c>
      <c r="H412" s="20">
        <v>11.81</v>
      </c>
      <c r="I412" s="20">
        <v>105.425315</v>
      </c>
      <c r="J412" s="9">
        <v>3.14</v>
      </c>
      <c r="K412" s="9">
        <v>0.11</v>
      </c>
      <c r="L412" s="9">
        <v>0</v>
      </c>
      <c r="M412" s="9">
        <v>0</v>
      </c>
      <c r="N412" s="9">
        <v>5.01</v>
      </c>
      <c r="O412" s="9">
        <v>6.8</v>
      </c>
      <c r="P412" s="9">
        <v>2.16</v>
      </c>
      <c r="Q412" s="9">
        <v>0</v>
      </c>
      <c r="R412" s="9">
        <v>0</v>
      </c>
      <c r="S412" s="9">
        <v>0.22</v>
      </c>
      <c r="T412" s="9">
        <v>2.38</v>
      </c>
      <c r="U412" s="9">
        <v>511.1</v>
      </c>
      <c r="V412" s="9">
        <v>299.64999999999998</v>
      </c>
      <c r="W412" s="9">
        <v>0.1</v>
      </c>
      <c r="X412" s="9">
        <v>0.8</v>
      </c>
      <c r="Y412" s="9">
        <v>1.71</v>
      </c>
      <c r="Z412" s="9">
        <v>7.8</v>
      </c>
      <c r="AA412" s="5">
        <v>0</v>
      </c>
      <c r="AB412" s="5">
        <v>0</v>
      </c>
      <c r="AC412" s="5">
        <v>0</v>
      </c>
      <c r="AD412" s="5">
        <v>70.430000000000007</v>
      </c>
      <c r="AE412" s="5">
        <v>43.55</v>
      </c>
      <c r="AF412" s="5">
        <v>15.53</v>
      </c>
      <c r="AG412" s="5">
        <v>38.35</v>
      </c>
      <c r="AH412" s="5">
        <v>13.98</v>
      </c>
      <c r="AI412" s="5">
        <v>49.13</v>
      </c>
      <c r="AJ412" s="5">
        <v>49.74</v>
      </c>
      <c r="AK412" s="5">
        <v>75.73</v>
      </c>
      <c r="AL412" s="5">
        <v>85.52</v>
      </c>
      <c r="AM412" s="5">
        <v>21.32</v>
      </c>
      <c r="AN412" s="5">
        <v>39.31</v>
      </c>
      <c r="AO412" s="5">
        <v>283.19</v>
      </c>
      <c r="AP412" s="5">
        <v>2</v>
      </c>
      <c r="AQ412" s="5">
        <v>69.63</v>
      </c>
      <c r="AR412" s="5">
        <v>47.64</v>
      </c>
      <c r="AS412" s="5">
        <v>32.07</v>
      </c>
      <c r="AT412" s="5">
        <v>18.12</v>
      </c>
      <c r="AU412" s="5">
        <v>0.13</v>
      </c>
      <c r="AV412" s="5">
        <v>0.06</v>
      </c>
      <c r="AW412" s="5">
        <v>0.03</v>
      </c>
      <c r="AX412" s="5">
        <v>7.0000000000000007E-2</v>
      </c>
      <c r="AY412" s="5">
        <v>0.08</v>
      </c>
      <c r="AZ412" s="5">
        <v>0.4</v>
      </c>
      <c r="BA412" s="5">
        <v>0</v>
      </c>
      <c r="BB412" s="5">
        <v>1.06</v>
      </c>
      <c r="BC412" s="5">
        <v>0</v>
      </c>
      <c r="BD412" s="5">
        <v>0.34</v>
      </c>
      <c r="BE412" s="5">
        <v>0</v>
      </c>
      <c r="BF412" s="5">
        <v>0</v>
      </c>
      <c r="BG412" s="5">
        <v>0</v>
      </c>
      <c r="BH412" s="5">
        <v>7.0000000000000007E-2</v>
      </c>
      <c r="BI412" s="5">
        <v>0.11</v>
      </c>
      <c r="BJ412" s="5">
        <v>0.91</v>
      </c>
      <c r="BK412" s="5">
        <v>0</v>
      </c>
      <c r="BL412" s="5">
        <v>0</v>
      </c>
      <c r="BM412" s="5">
        <v>0.1</v>
      </c>
      <c r="BN412" s="5">
        <v>0.01</v>
      </c>
      <c r="BO412" s="5">
        <v>0.01</v>
      </c>
      <c r="BP412" s="5">
        <v>0</v>
      </c>
      <c r="BQ412" s="5">
        <v>0</v>
      </c>
      <c r="BR412" s="5">
        <v>0</v>
      </c>
      <c r="BS412" s="5">
        <v>292.17</v>
      </c>
      <c r="BU412" s="5">
        <v>268.13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0</v>
      </c>
      <c r="CC412" s="5">
        <v>0</v>
      </c>
      <c r="CD412" s="5">
        <v>0</v>
      </c>
      <c r="CE412" s="5">
        <v>0</v>
      </c>
      <c r="CF412" s="5">
        <v>0</v>
      </c>
      <c r="CG412" s="5">
        <v>1.25</v>
      </c>
    </row>
    <row r="413" spans="1:85" x14ac:dyDescent="0.25">
      <c r="A413" s="5" t="str">
        <f>"20/8"</f>
        <v>20/8</v>
      </c>
      <c r="B413" s="10" t="s">
        <v>208</v>
      </c>
      <c r="C413" s="28" t="str">
        <f>"90"</f>
        <v>90</v>
      </c>
      <c r="D413" s="20">
        <v>27.36</v>
      </c>
      <c r="E413" s="20">
        <v>0</v>
      </c>
      <c r="F413" s="20">
        <v>14.12</v>
      </c>
      <c r="G413" s="20">
        <v>0</v>
      </c>
      <c r="H413" s="20">
        <v>0.32</v>
      </c>
      <c r="I413" s="20">
        <v>237.75164999999998</v>
      </c>
      <c r="J413" s="9">
        <v>0</v>
      </c>
      <c r="K413" s="9">
        <v>0</v>
      </c>
      <c r="L413" s="9">
        <v>0</v>
      </c>
      <c r="M413" s="9">
        <v>0</v>
      </c>
      <c r="N413" s="9">
        <v>0.32</v>
      </c>
      <c r="O413" s="9">
        <v>0</v>
      </c>
      <c r="P413" s="9">
        <v>0.02</v>
      </c>
      <c r="Q413" s="9">
        <v>0</v>
      </c>
      <c r="R413" s="9">
        <v>0</v>
      </c>
      <c r="S413" s="9">
        <v>0</v>
      </c>
      <c r="T413" s="9">
        <v>0.9</v>
      </c>
      <c r="U413" s="9">
        <v>330.97</v>
      </c>
      <c r="V413" s="9">
        <v>0.08</v>
      </c>
      <c r="W413" s="9">
        <v>0</v>
      </c>
      <c r="X413" s="9">
        <v>0</v>
      </c>
      <c r="Y413" s="9">
        <v>0</v>
      </c>
      <c r="Z413" s="9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0</v>
      </c>
      <c r="BS413" s="5">
        <v>91.26</v>
      </c>
      <c r="BU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0</v>
      </c>
      <c r="CC413" s="5">
        <v>0</v>
      </c>
      <c r="CD413" s="5">
        <v>0</v>
      </c>
      <c r="CE413" s="5">
        <v>0</v>
      </c>
      <c r="CF413" s="5">
        <v>0</v>
      </c>
      <c r="CG413" s="5">
        <v>0.9</v>
      </c>
    </row>
    <row r="414" spans="1:85" x14ac:dyDescent="0.25">
      <c r="A414" s="5" t="str">
        <f>"60/3"</f>
        <v>60/3</v>
      </c>
      <c r="B414" s="10" t="s">
        <v>123</v>
      </c>
      <c r="C414" s="28" t="str">
        <f>"150"</f>
        <v>150</v>
      </c>
      <c r="D414" s="20">
        <v>3.51</v>
      </c>
      <c r="E414" s="20">
        <v>0</v>
      </c>
      <c r="F414" s="20">
        <v>10.28</v>
      </c>
      <c r="G414" s="20">
        <v>10.28</v>
      </c>
      <c r="H414" s="20">
        <v>33.22</v>
      </c>
      <c r="I414" s="20">
        <v>246.64770899999999</v>
      </c>
      <c r="J414" s="9">
        <v>1.38</v>
      </c>
      <c r="K414" s="9">
        <v>6.5</v>
      </c>
      <c r="L414" s="9">
        <v>1.38</v>
      </c>
      <c r="M414" s="9">
        <v>0</v>
      </c>
      <c r="N414" s="9">
        <v>3.38</v>
      </c>
      <c r="O414" s="9">
        <v>29.84</v>
      </c>
      <c r="P414" s="9">
        <v>2.3199999999999998</v>
      </c>
      <c r="Q414" s="9">
        <v>0</v>
      </c>
      <c r="R414" s="9">
        <v>0</v>
      </c>
      <c r="S414" s="9">
        <v>0.1</v>
      </c>
      <c r="T414" s="9">
        <v>0.72</v>
      </c>
      <c r="U414" s="9">
        <v>0</v>
      </c>
      <c r="V414" s="9">
        <v>119.79</v>
      </c>
      <c r="W414" s="9">
        <v>0.03</v>
      </c>
      <c r="X414" s="9">
        <v>0.78</v>
      </c>
      <c r="Y414" s="9">
        <v>1.74</v>
      </c>
      <c r="Z414" s="9">
        <v>1.32</v>
      </c>
      <c r="AA414" s="5">
        <v>0</v>
      </c>
      <c r="AB414" s="5">
        <v>0</v>
      </c>
      <c r="AC414" s="5">
        <v>0</v>
      </c>
      <c r="AD414" s="5">
        <v>269.04000000000002</v>
      </c>
      <c r="AE414" s="5">
        <v>116.28</v>
      </c>
      <c r="AF414" s="5">
        <v>69.010000000000005</v>
      </c>
      <c r="AG414" s="5">
        <v>106.79</v>
      </c>
      <c r="AH414" s="5">
        <v>43.56</v>
      </c>
      <c r="AI414" s="5">
        <v>161.38999999999999</v>
      </c>
      <c r="AJ414" s="5">
        <v>172.82</v>
      </c>
      <c r="AK414" s="5">
        <v>222.18</v>
      </c>
      <c r="AL414" s="5">
        <v>251.38</v>
      </c>
      <c r="AM414" s="5">
        <v>74.150000000000006</v>
      </c>
      <c r="AN414" s="5">
        <v>139.97</v>
      </c>
      <c r="AO414" s="5">
        <v>547.17999999999995</v>
      </c>
      <c r="AP414" s="5">
        <v>0</v>
      </c>
      <c r="AQ414" s="5">
        <v>144.36000000000001</v>
      </c>
      <c r="AR414" s="5">
        <v>144.88999999999999</v>
      </c>
      <c r="AS414" s="5">
        <v>125.39</v>
      </c>
      <c r="AT414" s="5">
        <v>59.85</v>
      </c>
      <c r="AU414" s="5">
        <v>0</v>
      </c>
      <c r="AV414" s="5">
        <v>0</v>
      </c>
      <c r="AW414" s="5">
        <v>0</v>
      </c>
      <c r="AX414" s="5">
        <v>0</v>
      </c>
      <c r="AY414" s="5">
        <v>0</v>
      </c>
      <c r="AZ414" s="5">
        <v>0</v>
      </c>
      <c r="BA414" s="5">
        <v>0</v>
      </c>
      <c r="BB414" s="5">
        <v>0.69</v>
      </c>
      <c r="BC414" s="5">
        <v>0</v>
      </c>
      <c r="BD414" s="5">
        <v>0.42</v>
      </c>
      <c r="BE414" s="5">
        <v>0.03</v>
      </c>
      <c r="BF414" s="5">
        <v>7.0000000000000007E-2</v>
      </c>
      <c r="BG414" s="5">
        <v>0</v>
      </c>
      <c r="BH414" s="5">
        <v>0</v>
      </c>
      <c r="BI414" s="5">
        <v>0</v>
      </c>
      <c r="BJ414" s="5">
        <v>2.46</v>
      </c>
      <c r="BK414" s="5">
        <v>0</v>
      </c>
      <c r="BL414" s="5">
        <v>0</v>
      </c>
      <c r="BM414" s="5">
        <v>5.88</v>
      </c>
      <c r="BN414" s="5">
        <v>0</v>
      </c>
      <c r="BO414" s="5">
        <v>0</v>
      </c>
      <c r="BP414" s="5">
        <v>0</v>
      </c>
      <c r="BQ414" s="5">
        <v>0</v>
      </c>
      <c r="BR414" s="5">
        <v>0</v>
      </c>
      <c r="BS414" s="5">
        <v>42.51</v>
      </c>
      <c r="BU414" s="5">
        <v>324</v>
      </c>
      <c r="BW414" s="5">
        <v>0</v>
      </c>
      <c r="BX414" s="5">
        <v>0</v>
      </c>
      <c r="BY414" s="5">
        <v>0</v>
      </c>
      <c r="BZ414" s="5">
        <v>0</v>
      </c>
      <c r="CA414" s="5">
        <v>0</v>
      </c>
      <c r="CB414" s="5">
        <v>0</v>
      </c>
      <c r="CC414" s="5">
        <v>0</v>
      </c>
      <c r="CD414" s="5">
        <v>0</v>
      </c>
      <c r="CE414" s="5">
        <v>0</v>
      </c>
      <c r="CF414" s="5">
        <v>0</v>
      </c>
      <c r="CG414" s="5">
        <v>0</v>
      </c>
    </row>
    <row r="415" spans="1:85" x14ac:dyDescent="0.25">
      <c r="A415" s="5" t="str">
        <f>"-"</f>
        <v>-</v>
      </c>
      <c r="B415" s="10" t="s">
        <v>93</v>
      </c>
      <c r="C415" s="28" t="str">
        <f>"120"</f>
        <v>120</v>
      </c>
      <c r="D415" s="20">
        <v>7.92</v>
      </c>
      <c r="E415" s="20">
        <v>0</v>
      </c>
      <c r="F415" s="20">
        <v>1.44</v>
      </c>
      <c r="G415" s="20">
        <v>1.44</v>
      </c>
      <c r="H415" s="20">
        <v>40.08</v>
      </c>
      <c r="I415" s="20">
        <v>232.05599999999998</v>
      </c>
      <c r="J415" s="9">
        <v>0.24</v>
      </c>
      <c r="K415" s="9">
        <v>0</v>
      </c>
      <c r="L415" s="9">
        <v>0</v>
      </c>
      <c r="M415" s="9">
        <v>0</v>
      </c>
      <c r="N415" s="9">
        <v>1.44</v>
      </c>
      <c r="O415" s="9">
        <v>38.64</v>
      </c>
      <c r="P415" s="9">
        <v>9.9600000000000009</v>
      </c>
      <c r="Q415" s="9">
        <v>0</v>
      </c>
      <c r="R415" s="9">
        <v>0</v>
      </c>
      <c r="S415" s="9">
        <v>1.2</v>
      </c>
      <c r="T415" s="9">
        <v>3</v>
      </c>
      <c r="U415" s="9">
        <v>732</v>
      </c>
      <c r="V415" s="9">
        <v>294</v>
      </c>
      <c r="W415" s="9">
        <v>0.1</v>
      </c>
      <c r="X415" s="9">
        <v>0.84</v>
      </c>
      <c r="Y415" s="9">
        <v>2.4</v>
      </c>
      <c r="Z415" s="9">
        <v>0</v>
      </c>
      <c r="AA415" s="5">
        <v>0</v>
      </c>
      <c r="AB415" s="5">
        <v>0</v>
      </c>
      <c r="AC415" s="5">
        <v>0</v>
      </c>
      <c r="AD415" s="5">
        <v>512.4</v>
      </c>
      <c r="AE415" s="5">
        <v>267.60000000000002</v>
      </c>
      <c r="AF415" s="5">
        <v>111.6</v>
      </c>
      <c r="AG415" s="5">
        <v>237.6</v>
      </c>
      <c r="AH415" s="5">
        <v>96</v>
      </c>
      <c r="AI415" s="5">
        <v>445.2</v>
      </c>
      <c r="AJ415" s="5">
        <v>356.4</v>
      </c>
      <c r="AK415" s="5">
        <v>349.2</v>
      </c>
      <c r="AL415" s="5">
        <v>556.79999999999995</v>
      </c>
      <c r="AM415" s="5">
        <v>148.80000000000001</v>
      </c>
      <c r="AN415" s="5">
        <v>372</v>
      </c>
      <c r="AO415" s="5">
        <v>1834.8</v>
      </c>
      <c r="AP415" s="5">
        <v>0</v>
      </c>
      <c r="AQ415" s="5">
        <v>631.20000000000005</v>
      </c>
      <c r="AR415" s="5">
        <v>349.2</v>
      </c>
      <c r="AS415" s="5">
        <v>216</v>
      </c>
      <c r="AT415" s="5">
        <v>156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0.17</v>
      </c>
      <c r="BC415" s="5">
        <v>0</v>
      </c>
      <c r="BD415" s="5">
        <v>0.01</v>
      </c>
      <c r="BE415" s="5">
        <v>0.02</v>
      </c>
      <c r="BF415" s="5">
        <v>0</v>
      </c>
      <c r="BG415" s="5">
        <v>0</v>
      </c>
      <c r="BH415" s="5">
        <v>0</v>
      </c>
      <c r="BI415" s="5">
        <v>0.01</v>
      </c>
      <c r="BJ415" s="5">
        <v>0.13</v>
      </c>
      <c r="BK415" s="5">
        <v>0</v>
      </c>
      <c r="BL415" s="5">
        <v>0</v>
      </c>
      <c r="BM415" s="5">
        <v>0.57999999999999996</v>
      </c>
      <c r="BN415" s="5">
        <v>0.1</v>
      </c>
      <c r="BO415" s="5">
        <v>0</v>
      </c>
      <c r="BP415" s="5">
        <v>0</v>
      </c>
      <c r="BQ415" s="5">
        <v>0</v>
      </c>
      <c r="BR415" s="5">
        <v>0</v>
      </c>
      <c r="BS415" s="5">
        <v>56.4</v>
      </c>
      <c r="BU415" s="5">
        <v>1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</row>
    <row r="416" spans="1:85" x14ac:dyDescent="0.25">
      <c r="A416" s="5" t="str">
        <f>"20/10"</f>
        <v>20/10</v>
      </c>
      <c r="B416" s="10" t="s">
        <v>131</v>
      </c>
      <c r="C416" s="28" t="str">
        <f>"200"</f>
        <v>200</v>
      </c>
      <c r="D416" s="20">
        <v>0.68</v>
      </c>
      <c r="E416" s="20">
        <v>0</v>
      </c>
      <c r="F416" s="20">
        <v>0.28000000000000003</v>
      </c>
      <c r="G416" s="20">
        <v>0.28000000000000003</v>
      </c>
      <c r="H416" s="20">
        <v>29.62</v>
      </c>
      <c r="I416" s="20">
        <v>130.44800000000001</v>
      </c>
      <c r="J416" s="9">
        <v>0.04</v>
      </c>
      <c r="K416" s="9">
        <v>0</v>
      </c>
      <c r="L416" s="9">
        <v>0.04</v>
      </c>
      <c r="M416" s="9">
        <v>0</v>
      </c>
      <c r="N416" s="9">
        <v>28.38</v>
      </c>
      <c r="O416" s="9">
        <v>1.24</v>
      </c>
      <c r="P416" s="9">
        <v>4.6399999999999997</v>
      </c>
      <c r="Q416" s="9">
        <v>0</v>
      </c>
      <c r="R416" s="9">
        <v>0</v>
      </c>
      <c r="S416" s="9">
        <v>1</v>
      </c>
      <c r="T416" s="9">
        <v>0.96</v>
      </c>
      <c r="U416" s="9">
        <v>0</v>
      </c>
      <c r="V416" s="9">
        <v>10.6</v>
      </c>
      <c r="W416" s="9">
        <v>0.06</v>
      </c>
      <c r="X416" s="9">
        <v>0.24</v>
      </c>
      <c r="Y416" s="9">
        <v>0.28000000000000003</v>
      </c>
      <c r="Z416" s="9">
        <v>200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2.82</v>
      </c>
      <c r="BU416" s="5">
        <v>163.33000000000001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20</v>
      </c>
      <c r="CG416" s="5">
        <v>0</v>
      </c>
    </row>
    <row r="417" spans="1:85" s="8" customFormat="1" x14ac:dyDescent="0.25">
      <c r="B417" s="15" t="s">
        <v>95</v>
      </c>
      <c r="C417" s="25">
        <f>C416+C415+C414+C413+C412+C411</f>
        <v>890</v>
      </c>
      <c r="D417" s="21">
        <f>SUM(D411:D416)</f>
        <v>44.15</v>
      </c>
      <c r="E417" s="21">
        <f t="shared" ref="E417:Z417" si="257">SUM(E411:E416)</f>
        <v>1.1299999999999999</v>
      </c>
      <c r="F417" s="21">
        <f t="shared" si="257"/>
        <v>34.57</v>
      </c>
      <c r="G417" s="21">
        <f t="shared" si="257"/>
        <v>16.23</v>
      </c>
      <c r="H417" s="21">
        <f t="shared" si="257"/>
        <v>122.89</v>
      </c>
      <c r="I417" s="21">
        <f t="shared" si="257"/>
        <v>1027.317098</v>
      </c>
      <c r="J417" s="21">
        <f t="shared" si="257"/>
        <v>5.3</v>
      </c>
      <c r="K417" s="21">
        <f t="shared" si="257"/>
        <v>9.2100000000000009</v>
      </c>
      <c r="L417" s="21">
        <f t="shared" si="257"/>
        <v>1.92</v>
      </c>
      <c r="M417" s="21">
        <f t="shared" si="257"/>
        <v>0</v>
      </c>
      <c r="N417" s="21">
        <f t="shared" si="257"/>
        <v>46.28</v>
      </c>
      <c r="O417" s="21">
        <f t="shared" si="257"/>
        <v>76.61</v>
      </c>
      <c r="P417" s="21">
        <f t="shared" si="257"/>
        <v>20.700000000000003</v>
      </c>
      <c r="Q417" s="21">
        <f t="shared" si="257"/>
        <v>0</v>
      </c>
      <c r="R417" s="21">
        <f t="shared" si="257"/>
        <v>0</v>
      </c>
      <c r="S417" s="21">
        <f t="shared" si="257"/>
        <v>2.75</v>
      </c>
      <c r="T417" s="21">
        <f t="shared" si="257"/>
        <v>9.3300000000000018</v>
      </c>
      <c r="U417" s="21">
        <f t="shared" si="257"/>
        <v>1838.25</v>
      </c>
      <c r="V417" s="21">
        <f t="shared" si="257"/>
        <v>944.61</v>
      </c>
      <c r="W417" s="21">
        <f t="shared" si="257"/>
        <v>0.32</v>
      </c>
      <c r="X417" s="21">
        <f t="shared" si="257"/>
        <v>3.24</v>
      </c>
      <c r="Y417" s="21">
        <f t="shared" si="257"/>
        <v>6.87</v>
      </c>
      <c r="Z417" s="21">
        <f t="shared" si="257"/>
        <v>239.03</v>
      </c>
      <c r="AA417" s="8">
        <v>0</v>
      </c>
      <c r="AB417" s="8">
        <v>0</v>
      </c>
      <c r="AC417" s="8">
        <v>0</v>
      </c>
      <c r="AD417" s="8">
        <v>881.72</v>
      </c>
      <c r="AE417" s="8">
        <v>459.04</v>
      </c>
      <c r="AF417" s="8">
        <v>202.04</v>
      </c>
      <c r="AG417" s="8">
        <v>406.21</v>
      </c>
      <c r="AH417" s="8">
        <v>161.19</v>
      </c>
      <c r="AI417" s="8">
        <v>676.02</v>
      </c>
      <c r="AJ417" s="8">
        <v>600.53</v>
      </c>
      <c r="AK417" s="8">
        <v>665.3</v>
      </c>
      <c r="AL417" s="8">
        <v>998.95</v>
      </c>
      <c r="AM417" s="8">
        <v>257.58</v>
      </c>
      <c r="AN417" s="8">
        <v>567.16</v>
      </c>
      <c r="AO417" s="8">
        <v>3053.69</v>
      </c>
      <c r="AP417" s="8">
        <v>203.76</v>
      </c>
      <c r="AQ417" s="8">
        <v>861.27</v>
      </c>
      <c r="AR417" s="8">
        <v>563.26</v>
      </c>
      <c r="AS417" s="8">
        <v>393.74</v>
      </c>
      <c r="AT417" s="8">
        <v>238.11</v>
      </c>
      <c r="AU417" s="8">
        <v>0.24</v>
      </c>
      <c r="AV417" s="8">
        <v>0.11</v>
      </c>
      <c r="AW417" s="8">
        <v>0.06</v>
      </c>
      <c r="AX417" s="8">
        <v>0.13</v>
      </c>
      <c r="AY417" s="8">
        <v>0.15</v>
      </c>
      <c r="AZ417" s="8">
        <v>0.73</v>
      </c>
      <c r="BA417" s="8">
        <v>0.15</v>
      </c>
      <c r="BB417" s="8">
        <v>2.1800000000000002</v>
      </c>
      <c r="BC417" s="8">
        <v>0.08</v>
      </c>
      <c r="BD417" s="8">
        <v>0.94</v>
      </c>
      <c r="BE417" s="8">
        <v>7.0000000000000007E-2</v>
      </c>
      <c r="BF417" s="8">
        <v>0.1</v>
      </c>
      <c r="BG417" s="8">
        <v>0</v>
      </c>
      <c r="BH417" s="8">
        <v>7.0000000000000007E-2</v>
      </c>
      <c r="BI417" s="8">
        <v>0.19</v>
      </c>
      <c r="BJ417" s="8">
        <v>4.46</v>
      </c>
      <c r="BK417" s="8">
        <v>0.02</v>
      </c>
      <c r="BL417" s="8">
        <v>0</v>
      </c>
      <c r="BM417" s="8">
        <v>8.8699999999999992</v>
      </c>
      <c r="BN417" s="8">
        <v>0.11</v>
      </c>
      <c r="BO417" s="8">
        <v>0.01</v>
      </c>
      <c r="BP417" s="8">
        <v>0</v>
      </c>
      <c r="BQ417" s="8">
        <v>0</v>
      </c>
      <c r="BR417" s="8">
        <v>0</v>
      </c>
      <c r="BS417" s="8">
        <v>555.08000000000004</v>
      </c>
      <c r="BT417" s="8" t="e">
        <f>$I$417/#REF!*100</f>
        <v>#REF!</v>
      </c>
      <c r="BU417" s="8">
        <v>855.77</v>
      </c>
      <c r="BW417" s="8">
        <v>0</v>
      </c>
      <c r="BX417" s="8">
        <v>0</v>
      </c>
      <c r="BY417" s="8">
        <v>0</v>
      </c>
      <c r="BZ417" s="8">
        <v>0</v>
      </c>
      <c r="CA417" s="8">
        <v>0</v>
      </c>
      <c r="CB417" s="8">
        <v>0</v>
      </c>
      <c r="CC417" s="8">
        <v>0</v>
      </c>
      <c r="CD417" s="8">
        <v>0</v>
      </c>
      <c r="CE417" s="8">
        <v>0</v>
      </c>
      <c r="CF417" s="8">
        <v>20</v>
      </c>
      <c r="CG417" s="8">
        <v>2.5499999999999998</v>
      </c>
    </row>
    <row r="418" spans="1:85" x14ac:dyDescent="0.25">
      <c r="B418" s="23" t="s">
        <v>96</v>
      </c>
      <c r="D418" s="20"/>
      <c r="E418" s="20"/>
      <c r="F418" s="20"/>
      <c r="G418" s="20"/>
      <c r="H418" s="20"/>
      <c r="I418" s="20"/>
    </row>
    <row r="419" spans="1:85" x14ac:dyDescent="0.25">
      <c r="A419" s="5" t="str">
        <f>"15/12"</f>
        <v>15/12</v>
      </c>
      <c r="B419" s="10" t="s">
        <v>182</v>
      </c>
      <c r="C419" s="28" t="str">
        <f>"80"</f>
        <v>80</v>
      </c>
      <c r="D419" s="20">
        <v>6.54</v>
      </c>
      <c r="E419" s="20">
        <v>0.12</v>
      </c>
      <c r="F419" s="20">
        <v>0.94</v>
      </c>
      <c r="G419" s="20">
        <v>1.04</v>
      </c>
      <c r="H419" s="20">
        <v>42.85</v>
      </c>
      <c r="I419" s="20">
        <v>213.11054575999998</v>
      </c>
      <c r="J419" s="9">
        <v>0.15</v>
      </c>
      <c r="K419" s="9">
        <v>0</v>
      </c>
      <c r="L419" s="9">
        <v>0.15</v>
      </c>
      <c r="M419" s="9">
        <v>0</v>
      </c>
      <c r="N419" s="9">
        <v>4.1399999999999997</v>
      </c>
      <c r="O419" s="9">
        <v>38.71</v>
      </c>
      <c r="P419" s="9">
        <v>2.02</v>
      </c>
      <c r="Q419" s="9">
        <v>0</v>
      </c>
      <c r="R419" s="9">
        <v>0</v>
      </c>
      <c r="S419" s="9">
        <v>0</v>
      </c>
      <c r="T419" s="9">
        <v>1.33</v>
      </c>
      <c r="U419" s="9">
        <v>371.62</v>
      </c>
      <c r="V419" s="9">
        <v>74.81</v>
      </c>
      <c r="W419" s="9">
        <v>0.03</v>
      </c>
      <c r="X419" s="9">
        <v>0.69</v>
      </c>
      <c r="Y419" s="9">
        <v>2.0099999999999998</v>
      </c>
      <c r="Z419" s="9">
        <v>0</v>
      </c>
      <c r="AA419" s="5">
        <v>0</v>
      </c>
      <c r="AB419" s="5">
        <v>0</v>
      </c>
      <c r="AC419" s="5">
        <v>0</v>
      </c>
      <c r="AD419" s="5">
        <v>482.25</v>
      </c>
      <c r="AE419" s="5">
        <v>155.38</v>
      </c>
      <c r="AF419" s="5">
        <v>92.09</v>
      </c>
      <c r="AG419" s="5">
        <v>188.77</v>
      </c>
      <c r="AH419" s="5">
        <v>60.39</v>
      </c>
      <c r="AI419" s="5">
        <v>298.57</v>
      </c>
      <c r="AJ419" s="5">
        <v>197.48</v>
      </c>
      <c r="AK419" s="5">
        <v>240.06</v>
      </c>
      <c r="AL419" s="5">
        <v>206.64</v>
      </c>
      <c r="AM419" s="5">
        <v>120.38</v>
      </c>
      <c r="AN419" s="5">
        <v>210.12</v>
      </c>
      <c r="AO419" s="5">
        <v>1825.69</v>
      </c>
      <c r="AP419" s="5">
        <v>1.53</v>
      </c>
      <c r="AQ419" s="5">
        <v>574.92999999999995</v>
      </c>
      <c r="AR419" s="5">
        <v>299.39999999999998</v>
      </c>
      <c r="AS419" s="5">
        <v>153.16</v>
      </c>
      <c r="AT419" s="5">
        <v>118.74</v>
      </c>
      <c r="AU419" s="5">
        <v>0.01</v>
      </c>
      <c r="AV419" s="5">
        <v>0.01</v>
      </c>
      <c r="AW419" s="5">
        <v>0</v>
      </c>
      <c r="AX419" s="5">
        <v>0.01</v>
      </c>
      <c r="AY419" s="5">
        <v>0.01</v>
      </c>
      <c r="AZ419" s="5">
        <v>0.04</v>
      </c>
      <c r="BA419" s="5">
        <v>0</v>
      </c>
      <c r="BB419" s="5">
        <v>0.14000000000000001</v>
      </c>
      <c r="BC419" s="5">
        <v>0</v>
      </c>
      <c r="BD419" s="5">
        <v>0.04</v>
      </c>
      <c r="BE419" s="5">
        <v>0</v>
      </c>
      <c r="BF419" s="5">
        <v>0</v>
      </c>
      <c r="BG419" s="5">
        <v>0</v>
      </c>
      <c r="BH419" s="5">
        <v>0</v>
      </c>
      <c r="BI419" s="5">
        <v>0.02</v>
      </c>
      <c r="BJ419" s="5">
        <v>0.16</v>
      </c>
      <c r="BK419" s="5">
        <v>0</v>
      </c>
      <c r="BL419" s="5">
        <v>0</v>
      </c>
      <c r="BM419" s="5">
        <v>0.44</v>
      </c>
      <c r="BN419" s="5">
        <v>0.02</v>
      </c>
      <c r="BO419" s="5">
        <v>0</v>
      </c>
      <c r="BP419" s="5">
        <v>0</v>
      </c>
      <c r="BQ419" s="5">
        <v>0</v>
      </c>
      <c r="BR419" s="5">
        <v>0</v>
      </c>
      <c r="BS419" s="5">
        <v>39.11</v>
      </c>
      <c r="BU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3.84</v>
      </c>
      <c r="CG419" s="5">
        <v>0.96</v>
      </c>
    </row>
    <row r="420" spans="1:85" x14ac:dyDescent="0.25">
      <c r="A420" s="5" t="str">
        <f>"6/10"</f>
        <v>6/10</v>
      </c>
      <c r="B420" s="10" t="s">
        <v>94</v>
      </c>
      <c r="C420" s="28" t="str">
        <f>"200"</f>
        <v>200</v>
      </c>
      <c r="D420" s="20">
        <v>0.52</v>
      </c>
      <c r="E420" s="20">
        <v>0</v>
      </c>
      <c r="F420" s="20">
        <v>0.03</v>
      </c>
      <c r="G420" s="20">
        <v>0.03</v>
      </c>
      <c r="H420" s="20">
        <v>20.07</v>
      </c>
      <c r="I420" s="20">
        <v>82.305999999999983</v>
      </c>
      <c r="J420" s="9">
        <v>0</v>
      </c>
      <c r="K420" s="9">
        <v>0</v>
      </c>
      <c r="L420" s="9">
        <v>0</v>
      </c>
      <c r="M420" s="9">
        <v>0</v>
      </c>
      <c r="N420" s="9">
        <v>19.77</v>
      </c>
      <c r="O420" s="9">
        <v>0.3</v>
      </c>
      <c r="P420" s="9">
        <v>1.8</v>
      </c>
      <c r="Q420" s="9">
        <v>0</v>
      </c>
      <c r="R420" s="9">
        <v>0</v>
      </c>
      <c r="S420" s="9">
        <v>0</v>
      </c>
      <c r="T420" s="9">
        <v>0.42</v>
      </c>
      <c r="U420" s="9">
        <v>1.85</v>
      </c>
      <c r="V420" s="9">
        <v>172.15</v>
      </c>
      <c r="W420" s="9">
        <v>0.02</v>
      </c>
      <c r="X420" s="9">
        <v>0.3</v>
      </c>
      <c r="Y420" s="9">
        <v>0</v>
      </c>
      <c r="Z420" s="9">
        <v>0.4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U420" s="5">
        <v>58.33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15</v>
      </c>
      <c r="CG420" s="5">
        <v>0</v>
      </c>
    </row>
    <row r="421" spans="1:85" x14ac:dyDescent="0.25">
      <c r="A421" s="5" t="str">
        <f>"-"</f>
        <v>-</v>
      </c>
      <c r="B421" s="10" t="s">
        <v>134</v>
      </c>
      <c r="C421" s="28" t="str">
        <f>"180"</f>
        <v>180</v>
      </c>
      <c r="D421" s="20">
        <v>0.72</v>
      </c>
      <c r="E421" s="20">
        <v>0</v>
      </c>
      <c r="F421" s="20">
        <v>0.54</v>
      </c>
      <c r="G421" s="20">
        <v>0.54</v>
      </c>
      <c r="H421" s="20">
        <v>18.54</v>
      </c>
      <c r="I421" s="20">
        <v>91.24199999999999</v>
      </c>
      <c r="J421" s="9">
        <v>0</v>
      </c>
      <c r="K421" s="9">
        <v>0</v>
      </c>
      <c r="L421" s="9">
        <v>0</v>
      </c>
      <c r="M421" s="9">
        <v>0</v>
      </c>
      <c r="N421" s="9">
        <v>17.64</v>
      </c>
      <c r="O421" s="9">
        <v>0.9</v>
      </c>
      <c r="P421" s="9">
        <v>5.04</v>
      </c>
      <c r="Q421" s="9">
        <v>0</v>
      </c>
      <c r="R421" s="9">
        <v>0</v>
      </c>
      <c r="S421" s="9">
        <v>0.9</v>
      </c>
      <c r="T421" s="9">
        <v>1.26</v>
      </c>
      <c r="U421" s="9">
        <v>23.4</v>
      </c>
      <c r="V421" s="9">
        <v>279</v>
      </c>
      <c r="W421" s="9">
        <v>0.05</v>
      </c>
      <c r="X421" s="9">
        <v>0.18</v>
      </c>
      <c r="Y421" s="9">
        <v>0.36</v>
      </c>
      <c r="Z421" s="9">
        <v>9</v>
      </c>
      <c r="AA421" s="5">
        <v>0</v>
      </c>
      <c r="AB421" s="5">
        <v>0</v>
      </c>
      <c r="AC421" s="5">
        <v>0</v>
      </c>
      <c r="AD421" s="5">
        <v>41.4</v>
      </c>
      <c r="AE421" s="5">
        <v>45</v>
      </c>
      <c r="AF421" s="5">
        <v>9</v>
      </c>
      <c r="AG421" s="5">
        <v>50.4</v>
      </c>
      <c r="AH421" s="5">
        <v>9</v>
      </c>
      <c r="AI421" s="5">
        <v>55.8</v>
      </c>
      <c r="AJ421" s="5">
        <v>25.2</v>
      </c>
      <c r="AK421" s="5">
        <v>37.799999999999997</v>
      </c>
      <c r="AL421" s="5">
        <v>252</v>
      </c>
      <c r="AM421" s="5">
        <v>16.2</v>
      </c>
      <c r="AN421" s="5">
        <v>14.4</v>
      </c>
      <c r="AO421" s="5">
        <v>48.6</v>
      </c>
      <c r="AP421" s="5">
        <v>630</v>
      </c>
      <c r="AQ421" s="5">
        <v>12.6</v>
      </c>
      <c r="AR421" s="5">
        <v>28.8</v>
      </c>
      <c r="AS421" s="5">
        <v>21.6</v>
      </c>
      <c r="AT421" s="5">
        <v>5.4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0.36</v>
      </c>
      <c r="BC421" s="5">
        <v>0</v>
      </c>
      <c r="BD421" s="5">
        <v>0.72</v>
      </c>
      <c r="BE421" s="5">
        <v>0.02</v>
      </c>
      <c r="BF421" s="5">
        <v>0</v>
      </c>
      <c r="BG421" s="5">
        <v>0</v>
      </c>
      <c r="BH421" s="5">
        <v>0</v>
      </c>
      <c r="BI421" s="5">
        <v>0</v>
      </c>
      <c r="BJ421" s="5">
        <v>0.65</v>
      </c>
      <c r="BK421" s="5">
        <v>0</v>
      </c>
      <c r="BL421" s="5">
        <v>0</v>
      </c>
      <c r="BM421" s="5">
        <v>1.64</v>
      </c>
      <c r="BN421" s="5">
        <v>0.22</v>
      </c>
      <c r="BO421" s="5">
        <v>0</v>
      </c>
      <c r="BP421" s="5">
        <v>0</v>
      </c>
      <c r="BQ421" s="5">
        <v>0</v>
      </c>
      <c r="BR421" s="5">
        <v>0</v>
      </c>
      <c r="BS421" s="5">
        <v>153</v>
      </c>
      <c r="BU421" s="5">
        <v>3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</row>
    <row r="422" spans="1:85" s="8" customFormat="1" x14ac:dyDescent="0.25">
      <c r="B422" s="15" t="s">
        <v>100</v>
      </c>
      <c r="C422" s="25">
        <f>C421+C420+C419</f>
        <v>460</v>
      </c>
      <c r="D422" s="21">
        <v>7.78</v>
      </c>
      <c r="E422" s="21">
        <v>0.12</v>
      </c>
      <c r="F422" s="21">
        <v>1.51</v>
      </c>
      <c r="G422" s="21">
        <v>1.61</v>
      </c>
      <c r="H422" s="21">
        <v>81.459999999999994</v>
      </c>
      <c r="I422" s="21">
        <v>386.66</v>
      </c>
      <c r="J422" s="22">
        <v>0.15</v>
      </c>
      <c r="K422" s="22">
        <v>0</v>
      </c>
      <c r="L422" s="22">
        <v>0.15</v>
      </c>
      <c r="M422" s="22">
        <v>0</v>
      </c>
      <c r="N422" s="22">
        <v>41.55</v>
      </c>
      <c r="O422" s="22">
        <v>39.909999999999997</v>
      </c>
      <c r="P422" s="22">
        <v>8.86</v>
      </c>
      <c r="Q422" s="22">
        <v>0</v>
      </c>
      <c r="R422" s="22">
        <v>0</v>
      </c>
      <c r="S422" s="22">
        <v>0.9</v>
      </c>
      <c r="T422" s="22">
        <v>3</v>
      </c>
      <c r="U422" s="22">
        <v>396.87</v>
      </c>
      <c r="V422" s="22">
        <v>525.96</v>
      </c>
      <c r="W422" s="22">
        <v>0.1</v>
      </c>
      <c r="X422" s="22">
        <v>1.17</v>
      </c>
      <c r="Y422" s="22">
        <v>2.37</v>
      </c>
      <c r="Z422" s="22">
        <v>9.4</v>
      </c>
      <c r="AA422" s="8">
        <v>0</v>
      </c>
      <c r="AB422" s="8">
        <v>0</v>
      </c>
      <c r="AC422" s="8">
        <v>0</v>
      </c>
      <c r="AD422" s="8">
        <v>523.65</v>
      </c>
      <c r="AE422" s="8">
        <v>200.38</v>
      </c>
      <c r="AF422" s="8">
        <v>101.09</v>
      </c>
      <c r="AG422" s="8">
        <v>239.17</v>
      </c>
      <c r="AH422" s="8">
        <v>69.39</v>
      </c>
      <c r="AI422" s="8">
        <v>354.37</v>
      </c>
      <c r="AJ422" s="8">
        <v>222.68</v>
      </c>
      <c r="AK422" s="8">
        <v>277.86</v>
      </c>
      <c r="AL422" s="8">
        <v>458.64</v>
      </c>
      <c r="AM422" s="8">
        <v>136.58000000000001</v>
      </c>
      <c r="AN422" s="8">
        <v>224.52</v>
      </c>
      <c r="AO422" s="8">
        <v>1874.29</v>
      </c>
      <c r="AP422" s="8">
        <v>631.53</v>
      </c>
      <c r="AQ422" s="8">
        <v>587.53</v>
      </c>
      <c r="AR422" s="8">
        <v>328.2</v>
      </c>
      <c r="AS422" s="8">
        <v>174.76</v>
      </c>
      <c r="AT422" s="8">
        <v>124.14</v>
      </c>
      <c r="AU422" s="8">
        <v>0.01</v>
      </c>
      <c r="AV422" s="8">
        <v>0.01</v>
      </c>
      <c r="AW422" s="8">
        <v>0</v>
      </c>
      <c r="AX422" s="8">
        <v>0.01</v>
      </c>
      <c r="AY422" s="8">
        <v>0.01</v>
      </c>
      <c r="AZ422" s="8">
        <v>0.04</v>
      </c>
      <c r="BA422" s="8">
        <v>0</v>
      </c>
      <c r="BB422" s="8">
        <v>0.5</v>
      </c>
      <c r="BC422" s="8">
        <v>0</v>
      </c>
      <c r="BD422" s="8">
        <v>0.76</v>
      </c>
      <c r="BE422" s="8">
        <v>0.02</v>
      </c>
      <c r="BF422" s="8">
        <v>0</v>
      </c>
      <c r="BG422" s="8">
        <v>0</v>
      </c>
      <c r="BH422" s="8">
        <v>0</v>
      </c>
      <c r="BI422" s="8">
        <v>0.02</v>
      </c>
      <c r="BJ422" s="8">
        <v>0.81</v>
      </c>
      <c r="BK422" s="8">
        <v>0</v>
      </c>
      <c r="BL422" s="8">
        <v>0</v>
      </c>
      <c r="BM422" s="8">
        <v>2.08</v>
      </c>
      <c r="BN422" s="8">
        <v>0.24</v>
      </c>
      <c r="BO422" s="8">
        <v>0</v>
      </c>
      <c r="BP422" s="8">
        <v>0</v>
      </c>
      <c r="BQ422" s="8">
        <v>0</v>
      </c>
      <c r="BR422" s="8">
        <v>0</v>
      </c>
      <c r="BS422" s="8">
        <v>192.11</v>
      </c>
      <c r="BT422" s="8" t="e">
        <f>$I$422/#REF!*100</f>
        <v>#REF!</v>
      </c>
      <c r="BU422" s="8">
        <v>61.33</v>
      </c>
      <c r="BW422" s="8">
        <v>0</v>
      </c>
      <c r="BX422" s="8">
        <v>0</v>
      </c>
      <c r="BY422" s="8">
        <v>0</v>
      </c>
      <c r="BZ422" s="8">
        <v>0</v>
      </c>
      <c r="CA422" s="8">
        <v>0</v>
      </c>
      <c r="CB422" s="8">
        <v>0</v>
      </c>
      <c r="CC422" s="8">
        <v>0</v>
      </c>
      <c r="CD422" s="8">
        <v>0</v>
      </c>
      <c r="CE422" s="8">
        <v>0</v>
      </c>
      <c r="CF422" s="8">
        <v>18.84</v>
      </c>
      <c r="CG422" s="8">
        <v>0.96</v>
      </c>
    </row>
    <row r="423" spans="1:85" x14ac:dyDescent="0.25">
      <c r="B423" s="23" t="s">
        <v>101</v>
      </c>
      <c r="D423" s="20"/>
      <c r="E423" s="20"/>
      <c r="F423" s="20"/>
      <c r="G423" s="20"/>
      <c r="H423" s="20"/>
      <c r="I423" s="20"/>
    </row>
    <row r="424" spans="1:85" x14ac:dyDescent="0.25">
      <c r="A424" s="5" t="str">
        <f>"45/1"</f>
        <v>45/1</v>
      </c>
      <c r="B424" s="6" t="s">
        <v>213</v>
      </c>
      <c r="C424" s="28" t="str">
        <f>"80"</f>
        <v>80</v>
      </c>
      <c r="D424" s="20">
        <v>5.19</v>
      </c>
      <c r="E424" s="20">
        <v>4.05</v>
      </c>
      <c r="F424" s="20">
        <v>6.77</v>
      </c>
      <c r="G424" s="20">
        <v>0.23</v>
      </c>
      <c r="H424" s="20">
        <v>8.82</v>
      </c>
      <c r="I424" s="20">
        <v>119.56527893333329</v>
      </c>
      <c r="J424" s="9">
        <v>3.51</v>
      </c>
      <c r="K424" s="9">
        <v>0.14000000000000001</v>
      </c>
      <c r="L424" s="9">
        <v>3.01</v>
      </c>
      <c r="M424" s="9">
        <v>0</v>
      </c>
      <c r="N424" s="9">
        <v>0.71</v>
      </c>
      <c r="O424" s="9">
        <v>8.11</v>
      </c>
      <c r="P424" s="9">
        <v>0.76</v>
      </c>
      <c r="Q424" s="9">
        <v>0</v>
      </c>
      <c r="R424" s="9">
        <v>0</v>
      </c>
      <c r="S424" s="9">
        <v>0.12</v>
      </c>
      <c r="T424" s="9">
        <v>3.45</v>
      </c>
      <c r="U424" s="9">
        <v>1132.1500000000001</v>
      </c>
      <c r="V424" s="9">
        <v>325.57</v>
      </c>
      <c r="W424" s="9">
        <v>7.0000000000000007E-2</v>
      </c>
      <c r="X424" s="9">
        <v>1.02</v>
      </c>
      <c r="Y424" s="9">
        <v>2.2200000000000002</v>
      </c>
      <c r="Z424" s="9">
        <v>2.4</v>
      </c>
      <c r="AA424" s="5">
        <v>0</v>
      </c>
      <c r="AB424" s="5">
        <v>0</v>
      </c>
      <c r="AC424" s="5">
        <v>0</v>
      </c>
      <c r="AD424" s="5">
        <v>33.32</v>
      </c>
      <c r="AE424" s="5">
        <v>37.08</v>
      </c>
      <c r="AF424" s="5">
        <v>6.78</v>
      </c>
      <c r="AG424" s="5">
        <v>25.79</v>
      </c>
      <c r="AH424" s="5">
        <v>14.12</v>
      </c>
      <c r="AI424" s="5">
        <v>26.05</v>
      </c>
      <c r="AJ424" s="5">
        <v>35.380000000000003</v>
      </c>
      <c r="AK424" s="5">
        <v>92.99</v>
      </c>
      <c r="AL424" s="5">
        <v>43.55</v>
      </c>
      <c r="AM424" s="5">
        <v>10.19</v>
      </c>
      <c r="AN424" s="5">
        <v>24.92</v>
      </c>
      <c r="AO424" s="5">
        <v>134.53</v>
      </c>
      <c r="AP424" s="5">
        <v>0</v>
      </c>
      <c r="AQ424" s="5">
        <v>20.14</v>
      </c>
      <c r="AR424" s="5">
        <v>18.8</v>
      </c>
      <c r="AS424" s="5">
        <v>19.760000000000002</v>
      </c>
      <c r="AT424" s="5">
        <v>8.0500000000000007</v>
      </c>
      <c r="AU424" s="5">
        <v>0.17</v>
      </c>
      <c r="AV424" s="5">
        <v>0.08</v>
      </c>
      <c r="AW424" s="5">
        <v>0.04</v>
      </c>
      <c r="AX424" s="5">
        <v>0.09</v>
      </c>
      <c r="AY424" s="5">
        <v>0.11</v>
      </c>
      <c r="AZ424" s="5">
        <v>0.5</v>
      </c>
      <c r="BA424" s="5">
        <v>0</v>
      </c>
      <c r="BB424" s="5">
        <v>1.43</v>
      </c>
      <c r="BC424" s="5">
        <v>0</v>
      </c>
      <c r="BD424" s="5">
        <v>0.44</v>
      </c>
      <c r="BE424" s="5">
        <v>0</v>
      </c>
      <c r="BF424" s="5">
        <v>0</v>
      </c>
      <c r="BG424" s="5">
        <v>0</v>
      </c>
      <c r="BH424" s="5">
        <v>0.1</v>
      </c>
      <c r="BI424" s="5">
        <v>0.15</v>
      </c>
      <c r="BJ424" s="5">
        <v>1.22</v>
      </c>
      <c r="BK424" s="5">
        <v>0</v>
      </c>
      <c r="BL424" s="5">
        <v>0</v>
      </c>
      <c r="BM424" s="5">
        <v>0.1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64.930000000000007</v>
      </c>
      <c r="BU424" s="5">
        <v>34.630000000000003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</row>
    <row r="425" spans="1:85" x14ac:dyDescent="0.25">
      <c r="A425" s="5" t="str">
        <f>"34/8"</f>
        <v>34/8</v>
      </c>
      <c r="B425" s="10" t="s">
        <v>209</v>
      </c>
      <c r="C425" s="28" t="str">
        <f>"90"</f>
        <v>90</v>
      </c>
      <c r="D425" s="20">
        <v>4.71</v>
      </c>
      <c r="E425" s="20">
        <v>4.13</v>
      </c>
      <c r="F425" s="20">
        <v>5.07</v>
      </c>
      <c r="G425" s="20">
        <v>0.08</v>
      </c>
      <c r="H425" s="20">
        <v>3.96</v>
      </c>
      <c r="I425" s="20">
        <v>82.17842037626373</v>
      </c>
      <c r="J425" s="9">
        <v>3.58</v>
      </c>
      <c r="K425" s="9">
        <v>0.06</v>
      </c>
      <c r="L425" s="9">
        <v>0.84</v>
      </c>
      <c r="M425" s="9">
        <v>0</v>
      </c>
      <c r="N425" s="9">
        <v>1.65</v>
      </c>
      <c r="O425" s="9">
        <v>2.31</v>
      </c>
      <c r="P425" s="9">
        <v>0.73</v>
      </c>
      <c r="Q425" s="9">
        <v>0</v>
      </c>
      <c r="R425" s="9">
        <v>0</v>
      </c>
      <c r="S425" s="9">
        <v>0.15</v>
      </c>
      <c r="T425" s="9">
        <v>0.77</v>
      </c>
      <c r="U425" s="9">
        <v>89.07</v>
      </c>
      <c r="V425" s="9">
        <v>117.88</v>
      </c>
      <c r="W425" s="9">
        <v>0.05</v>
      </c>
      <c r="X425" s="9">
        <v>0.78</v>
      </c>
      <c r="Y425" s="9">
        <v>2.2599999999999998</v>
      </c>
      <c r="Z425" s="9">
        <v>1.1599999999999999</v>
      </c>
      <c r="AA425" s="5">
        <v>0</v>
      </c>
      <c r="AB425" s="5">
        <v>0</v>
      </c>
      <c r="AC425" s="5">
        <v>0</v>
      </c>
      <c r="AD425" s="5">
        <v>347.54</v>
      </c>
      <c r="AE425" s="5">
        <v>340.93</v>
      </c>
      <c r="AF425" s="5">
        <v>106.84</v>
      </c>
      <c r="AG425" s="5">
        <v>189.05</v>
      </c>
      <c r="AH425" s="5">
        <v>53.46</v>
      </c>
      <c r="AI425" s="5">
        <v>197.66</v>
      </c>
      <c r="AJ425" s="5">
        <v>248.19</v>
      </c>
      <c r="AK425" s="5">
        <v>259.75</v>
      </c>
      <c r="AL425" s="5">
        <v>418.68</v>
      </c>
      <c r="AM425" s="5">
        <v>152.1</v>
      </c>
      <c r="AN425" s="5">
        <v>201.1</v>
      </c>
      <c r="AO425" s="5">
        <v>737.92</v>
      </c>
      <c r="AP425" s="5">
        <v>49.52</v>
      </c>
      <c r="AQ425" s="5">
        <v>168.88</v>
      </c>
      <c r="AR425" s="5">
        <v>205.26</v>
      </c>
      <c r="AS425" s="5">
        <v>160.08000000000001</v>
      </c>
      <c r="AT425" s="5">
        <v>70.099999999999994</v>
      </c>
      <c r="AU425" s="5">
        <v>7.0000000000000007E-2</v>
      </c>
      <c r="AV425" s="5">
        <v>0.02</v>
      </c>
      <c r="AW425" s="5">
        <v>0.01</v>
      </c>
      <c r="AX425" s="5">
        <v>0.04</v>
      </c>
      <c r="AY425" s="5">
        <v>0.04</v>
      </c>
      <c r="AZ425" s="5">
        <v>0.17</v>
      </c>
      <c r="BA425" s="5">
        <v>0</v>
      </c>
      <c r="BB425" s="5">
        <v>0.5</v>
      </c>
      <c r="BC425" s="5">
        <v>0</v>
      </c>
      <c r="BD425" s="5">
        <v>0.15</v>
      </c>
      <c r="BE425" s="5">
        <v>0</v>
      </c>
      <c r="BF425" s="5">
        <v>0</v>
      </c>
      <c r="BG425" s="5">
        <v>0</v>
      </c>
      <c r="BH425" s="5">
        <v>0.02</v>
      </c>
      <c r="BI425" s="5">
        <v>0.06</v>
      </c>
      <c r="BJ425" s="5">
        <v>0.44</v>
      </c>
      <c r="BK425" s="5">
        <v>0</v>
      </c>
      <c r="BL425" s="5">
        <v>0</v>
      </c>
      <c r="BM425" s="5">
        <v>0.05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72.45</v>
      </c>
      <c r="BU425" s="5">
        <v>21.47</v>
      </c>
      <c r="BW425" s="5">
        <v>0</v>
      </c>
      <c r="BX425" s="5">
        <v>0</v>
      </c>
      <c r="BY425" s="5">
        <v>0</v>
      </c>
      <c r="BZ425" s="5">
        <v>0</v>
      </c>
      <c r="CA425" s="5">
        <v>0</v>
      </c>
      <c r="CB425" s="5">
        <v>0</v>
      </c>
      <c r="CC425" s="5">
        <v>0</v>
      </c>
      <c r="CD425" s="5">
        <v>0</v>
      </c>
      <c r="CE425" s="5">
        <v>0</v>
      </c>
      <c r="CF425" s="5">
        <v>0</v>
      </c>
      <c r="CG425" s="5">
        <v>0.2</v>
      </c>
    </row>
    <row r="426" spans="1:85" x14ac:dyDescent="0.25">
      <c r="A426" s="5" t="str">
        <f>"6/11"</f>
        <v>6/11</v>
      </c>
      <c r="B426" s="10" t="s">
        <v>183</v>
      </c>
      <c r="C426" s="28" t="str">
        <f>"40"</f>
        <v>40</v>
      </c>
      <c r="D426" s="20">
        <v>0.47</v>
      </c>
      <c r="E426" s="20">
        <v>0.26</v>
      </c>
      <c r="F426" s="20">
        <v>2.92</v>
      </c>
      <c r="G426" s="20">
        <v>0.03</v>
      </c>
      <c r="H426" s="20">
        <v>1.67</v>
      </c>
      <c r="I426" s="20">
        <v>35.237634</v>
      </c>
      <c r="J426" s="9">
        <v>2.14</v>
      </c>
      <c r="K426" s="9">
        <v>0.04</v>
      </c>
      <c r="L426" s="9">
        <v>0</v>
      </c>
      <c r="M426" s="9">
        <v>0</v>
      </c>
      <c r="N426" s="9">
        <v>0.38</v>
      </c>
      <c r="O426" s="9">
        <v>1.29</v>
      </c>
      <c r="P426" s="9">
        <v>7.0000000000000007E-2</v>
      </c>
      <c r="Q426" s="9">
        <v>0</v>
      </c>
      <c r="R426" s="9">
        <v>0</v>
      </c>
      <c r="S426" s="9">
        <v>0.08</v>
      </c>
      <c r="T426" s="9">
        <v>0.41</v>
      </c>
      <c r="U426" s="9">
        <v>126.45</v>
      </c>
      <c r="V426" s="9">
        <v>13.83</v>
      </c>
      <c r="W426" s="9">
        <v>0.01</v>
      </c>
      <c r="X426" s="9">
        <v>0.03</v>
      </c>
      <c r="Y426" s="9">
        <v>0.12</v>
      </c>
      <c r="Z426" s="9">
        <v>0.01</v>
      </c>
      <c r="AA426" s="5">
        <v>0</v>
      </c>
      <c r="AB426" s="5">
        <v>0</v>
      </c>
      <c r="AC426" s="5">
        <v>0</v>
      </c>
      <c r="AD426" s="5">
        <v>28.11</v>
      </c>
      <c r="AE426" s="5">
        <v>15.43</v>
      </c>
      <c r="AF426" s="5">
        <v>3.93</v>
      </c>
      <c r="AG426" s="5">
        <v>12.82</v>
      </c>
      <c r="AH426" s="5">
        <v>5.55</v>
      </c>
      <c r="AI426" s="5">
        <v>16.43</v>
      </c>
      <c r="AJ426" s="5">
        <v>7.21</v>
      </c>
      <c r="AK426" s="5">
        <v>22.09</v>
      </c>
      <c r="AL426" s="5">
        <v>7.96</v>
      </c>
      <c r="AM426" s="5">
        <v>9.1300000000000008</v>
      </c>
      <c r="AN426" s="5">
        <v>7.36</v>
      </c>
      <c r="AO426" s="5">
        <v>63.25</v>
      </c>
      <c r="AP426" s="5">
        <v>0.53</v>
      </c>
      <c r="AQ426" s="5">
        <v>19.98</v>
      </c>
      <c r="AR426" s="5">
        <v>10.9</v>
      </c>
      <c r="AS426" s="5">
        <v>11.72</v>
      </c>
      <c r="AT426" s="5">
        <v>7.07</v>
      </c>
      <c r="AU426" s="5">
        <v>0.06</v>
      </c>
      <c r="AV426" s="5">
        <v>0.03</v>
      </c>
      <c r="AW426" s="5">
        <v>0.01</v>
      </c>
      <c r="AX426" s="5">
        <v>0.03</v>
      </c>
      <c r="AY426" s="5">
        <v>0.04</v>
      </c>
      <c r="AZ426" s="5">
        <v>0.18</v>
      </c>
      <c r="BA426" s="5">
        <v>0</v>
      </c>
      <c r="BB426" s="5">
        <v>0.46</v>
      </c>
      <c r="BC426" s="5">
        <v>0</v>
      </c>
      <c r="BD426" s="5">
        <v>0.14000000000000001</v>
      </c>
      <c r="BE426" s="5">
        <v>0</v>
      </c>
      <c r="BF426" s="5">
        <v>0</v>
      </c>
      <c r="BG426" s="5">
        <v>0</v>
      </c>
      <c r="BH426" s="5">
        <v>0.03</v>
      </c>
      <c r="BI426" s="5">
        <v>0.05</v>
      </c>
      <c r="BJ426" s="5">
        <v>0.38</v>
      </c>
      <c r="BK426" s="5">
        <v>0</v>
      </c>
      <c r="BL426" s="5">
        <v>0</v>
      </c>
      <c r="BM426" s="5">
        <v>0.05</v>
      </c>
      <c r="BN426" s="5">
        <v>0</v>
      </c>
      <c r="BO426" s="5">
        <v>0</v>
      </c>
      <c r="BP426" s="5">
        <v>0</v>
      </c>
      <c r="BQ426" s="5">
        <v>0</v>
      </c>
      <c r="BR426" s="5">
        <v>0</v>
      </c>
      <c r="BS426" s="5">
        <v>38.06</v>
      </c>
      <c r="BU426" s="5">
        <v>24.8</v>
      </c>
      <c r="BW426" s="5">
        <v>0</v>
      </c>
      <c r="BX426" s="5">
        <v>0</v>
      </c>
      <c r="BY426" s="5">
        <v>0</v>
      </c>
      <c r="BZ426" s="5">
        <v>0</v>
      </c>
      <c r="CA426" s="5">
        <v>0</v>
      </c>
      <c r="CB426" s="5">
        <v>0</v>
      </c>
      <c r="CC426" s="5">
        <v>0</v>
      </c>
      <c r="CD426" s="5">
        <v>0</v>
      </c>
      <c r="CE426" s="5">
        <v>0</v>
      </c>
      <c r="CF426" s="5">
        <v>0</v>
      </c>
      <c r="CG426" s="5">
        <v>0.32</v>
      </c>
    </row>
    <row r="427" spans="1:85" x14ac:dyDescent="0.25">
      <c r="A427" s="5" t="str">
        <f>"3/3"</f>
        <v>3/3</v>
      </c>
      <c r="B427" s="10" t="s">
        <v>136</v>
      </c>
      <c r="C427" s="28" t="str">
        <f>"150"</f>
        <v>150</v>
      </c>
      <c r="D427" s="20">
        <v>3.08</v>
      </c>
      <c r="E427" s="20">
        <v>0.62</v>
      </c>
      <c r="F427" s="20">
        <v>4.0999999999999996</v>
      </c>
      <c r="G427" s="20">
        <v>0.53</v>
      </c>
      <c r="H427" s="20">
        <v>20.66</v>
      </c>
      <c r="I427" s="20">
        <v>137.42105205999999</v>
      </c>
      <c r="J427" s="9">
        <v>2.83</v>
      </c>
      <c r="K427" s="9">
        <v>0.11</v>
      </c>
      <c r="L427" s="9">
        <v>0.34</v>
      </c>
      <c r="M427" s="9">
        <v>0</v>
      </c>
      <c r="N427" s="9">
        <v>2.5099999999999998</v>
      </c>
      <c r="O427" s="9">
        <v>18.149999999999999</v>
      </c>
      <c r="P427" s="9">
        <v>1.69</v>
      </c>
      <c r="Q427" s="9">
        <v>0</v>
      </c>
      <c r="R427" s="9">
        <v>0</v>
      </c>
      <c r="S427" s="9">
        <v>0.28999999999999998</v>
      </c>
      <c r="T427" s="9">
        <v>2.67</v>
      </c>
      <c r="U427" s="9">
        <v>394.5</v>
      </c>
      <c r="V427" s="9">
        <v>691.89</v>
      </c>
      <c r="W427" s="9">
        <v>0.1</v>
      </c>
      <c r="X427" s="9">
        <v>1.4</v>
      </c>
      <c r="Y427" s="9">
        <v>2.56</v>
      </c>
      <c r="Z427" s="9">
        <v>10.74</v>
      </c>
      <c r="AA427" s="5">
        <v>0</v>
      </c>
      <c r="AB427" s="5">
        <v>0</v>
      </c>
      <c r="AC427" s="5">
        <v>0</v>
      </c>
      <c r="AD427" s="5">
        <v>66.209999999999994</v>
      </c>
      <c r="AE427" s="5">
        <v>77.260000000000005</v>
      </c>
      <c r="AF427" s="5">
        <v>13.32</v>
      </c>
      <c r="AG427" s="5">
        <v>52.29</v>
      </c>
      <c r="AH427" s="5">
        <v>27.04</v>
      </c>
      <c r="AI427" s="5">
        <v>53.3</v>
      </c>
      <c r="AJ427" s="5">
        <v>74.33</v>
      </c>
      <c r="AK427" s="5">
        <v>201.33</v>
      </c>
      <c r="AL427" s="5">
        <v>90.74</v>
      </c>
      <c r="AM427" s="5">
        <v>19.190000000000001</v>
      </c>
      <c r="AN427" s="5">
        <v>52.49</v>
      </c>
      <c r="AO427" s="5">
        <v>282.02</v>
      </c>
      <c r="AP427" s="5">
        <v>1.6</v>
      </c>
      <c r="AQ427" s="5">
        <v>39.86</v>
      </c>
      <c r="AR427" s="5">
        <v>36.409999999999997</v>
      </c>
      <c r="AS427" s="5">
        <v>39.53</v>
      </c>
      <c r="AT427" s="5">
        <v>16.760000000000002</v>
      </c>
      <c r="AU427" s="5">
        <v>0.13</v>
      </c>
      <c r="AV427" s="5">
        <v>0.06</v>
      </c>
      <c r="AW427" s="5">
        <v>0.03</v>
      </c>
      <c r="AX427" s="5">
        <v>7.0000000000000007E-2</v>
      </c>
      <c r="AY427" s="5">
        <v>0.08</v>
      </c>
      <c r="AZ427" s="5">
        <v>0.39</v>
      </c>
      <c r="BA427" s="5">
        <v>0</v>
      </c>
      <c r="BB427" s="5">
        <v>1.1000000000000001</v>
      </c>
      <c r="BC427" s="5">
        <v>0</v>
      </c>
      <c r="BD427" s="5">
        <v>0.35</v>
      </c>
      <c r="BE427" s="5">
        <v>0</v>
      </c>
      <c r="BF427" s="5">
        <v>0</v>
      </c>
      <c r="BG427" s="5">
        <v>0</v>
      </c>
      <c r="BH427" s="5">
        <v>7.0000000000000007E-2</v>
      </c>
      <c r="BI427" s="5">
        <v>0.12</v>
      </c>
      <c r="BJ427" s="5">
        <v>1.04</v>
      </c>
      <c r="BK427" s="5">
        <v>0</v>
      </c>
      <c r="BL427" s="5">
        <v>0</v>
      </c>
      <c r="BM427" s="5">
        <v>0.16</v>
      </c>
      <c r="BN427" s="5">
        <v>0.01</v>
      </c>
      <c r="BO427" s="5">
        <v>0</v>
      </c>
      <c r="BP427" s="5">
        <v>0</v>
      </c>
      <c r="BQ427" s="5">
        <v>0</v>
      </c>
      <c r="BR427" s="5">
        <v>0</v>
      </c>
      <c r="BS427" s="5">
        <v>123.59</v>
      </c>
      <c r="BU427" s="5">
        <v>20.21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1</v>
      </c>
    </row>
    <row r="428" spans="1:85" x14ac:dyDescent="0.25">
      <c r="A428" s="5" t="str">
        <f>"-"</f>
        <v>-</v>
      </c>
      <c r="B428" s="10" t="s">
        <v>83</v>
      </c>
      <c r="C428" s="28" t="str">
        <f>"50"</f>
        <v>50</v>
      </c>
      <c r="D428" s="20">
        <v>3.31</v>
      </c>
      <c r="E428" s="20">
        <v>0</v>
      </c>
      <c r="F428" s="20">
        <v>0.33</v>
      </c>
      <c r="G428" s="20">
        <v>0.33</v>
      </c>
      <c r="H428" s="20">
        <v>23.35</v>
      </c>
      <c r="I428" s="20">
        <v>112.40049999999999</v>
      </c>
      <c r="J428" s="9">
        <v>0.1</v>
      </c>
      <c r="K428" s="9">
        <v>0</v>
      </c>
      <c r="L428" s="9">
        <v>0</v>
      </c>
      <c r="M428" s="9">
        <v>0</v>
      </c>
      <c r="N428" s="9">
        <v>0.55000000000000004</v>
      </c>
      <c r="O428" s="9">
        <v>22.8</v>
      </c>
      <c r="P428" s="9">
        <v>0.1</v>
      </c>
      <c r="Q428" s="9">
        <v>0</v>
      </c>
      <c r="R428" s="9">
        <v>0</v>
      </c>
      <c r="S428" s="9">
        <v>0.15</v>
      </c>
      <c r="T428" s="9">
        <v>0.9</v>
      </c>
      <c r="U428" s="9">
        <v>122.85</v>
      </c>
      <c r="V428" s="9">
        <v>41.23</v>
      </c>
      <c r="W428" s="9">
        <v>0.02</v>
      </c>
      <c r="X428" s="9">
        <v>0.68</v>
      </c>
      <c r="Y428" s="9">
        <v>1.55</v>
      </c>
      <c r="Z428" s="9">
        <v>0</v>
      </c>
      <c r="AA428" s="5">
        <v>0</v>
      </c>
      <c r="AB428" s="5">
        <v>0</v>
      </c>
      <c r="AC428" s="5">
        <v>0</v>
      </c>
      <c r="AD428" s="5">
        <v>254.48</v>
      </c>
      <c r="AE428" s="5">
        <v>84.39</v>
      </c>
      <c r="AF428" s="5">
        <v>50.03</v>
      </c>
      <c r="AG428" s="5">
        <v>100.05</v>
      </c>
      <c r="AH428" s="5">
        <v>37.85</v>
      </c>
      <c r="AI428" s="5">
        <v>180.96</v>
      </c>
      <c r="AJ428" s="5">
        <v>112.23</v>
      </c>
      <c r="AK428" s="5">
        <v>156.6</v>
      </c>
      <c r="AL428" s="5">
        <v>129.19999999999999</v>
      </c>
      <c r="AM428" s="5">
        <v>67.86</v>
      </c>
      <c r="AN428" s="5">
        <v>120.06</v>
      </c>
      <c r="AO428" s="5">
        <v>1003.98</v>
      </c>
      <c r="AP428" s="5">
        <v>117.45</v>
      </c>
      <c r="AQ428" s="5">
        <v>327.12</v>
      </c>
      <c r="AR428" s="5">
        <v>142.25</v>
      </c>
      <c r="AS428" s="5">
        <v>94.4</v>
      </c>
      <c r="AT428" s="5">
        <v>74.819999999999993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7.0000000000000007E-2</v>
      </c>
      <c r="BB428" s="5">
        <v>0.04</v>
      </c>
      <c r="BC428" s="5">
        <v>0.04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0.03</v>
      </c>
      <c r="BK428" s="5">
        <v>0</v>
      </c>
      <c r="BL428" s="5">
        <v>0</v>
      </c>
      <c r="BM428" s="5">
        <v>0.14000000000000001</v>
      </c>
      <c r="BN428" s="5">
        <v>0.01</v>
      </c>
      <c r="BO428" s="5">
        <v>0</v>
      </c>
      <c r="BP428" s="5">
        <v>0</v>
      </c>
      <c r="BQ428" s="5">
        <v>0</v>
      </c>
      <c r="BR428" s="5">
        <v>0</v>
      </c>
      <c r="BS428" s="5">
        <v>19.55</v>
      </c>
      <c r="BU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</row>
    <row r="429" spans="1:85" x14ac:dyDescent="0.25">
      <c r="A429" s="5" t="str">
        <f>"15/10"</f>
        <v>15/10</v>
      </c>
      <c r="B429" s="10" t="s">
        <v>105</v>
      </c>
      <c r="C429" s="28" t="str">
        <f>"200"</f>
        <v>200</v>
      </c>
      <c r="D429" s="20">
        <v>0.08</v>
      </c>
      <c r="E429" s="20">
        <v>0</v>
      </c>
      <c r="F429" s="20">
        <v>0.01</v>
      </c>
      <c r="G429" s="20">
        <v>0.01</v>
      </c>
      <c r="H429" s="20">
        <v>9</v>
      </c>
      <c r="I429" s="20">
        <v>35.682173658536591</v>
      </c>
      <c r="J429" s="9">
        <v>0</v>
      </c>
      <c r="K429" s="9">
        <v>0</v>
      </c>
      <c r="L429" s="9">
        <v>0</v>
      </c>
      <c r="M429" s="9">
        <v>0</v>
      </c>
      <c r="N429" s="9">
        <v>9</v>
      </c>
      <c r="O429" s="9">
        <v>0</v>
      </c>
      <c r="P429" s="9">
        <v>0.11</v>
      </c>
      <c r="Q429" s="9">
        <v>0</v>
      </c>
      <c r="R429" s="9">
        <v>0</v>
      </c>
      <c r="S429" s="9">
        <v>0.28000000000000003</v>
      </c>
      <c r="T429" s="9">
        <v>0.04</v>
      </c>
      <c r="U429" s="9">
        <v>0.63</v>
      </c>
      <c r="V429" s="9">
        <v>7.25</v>
      </c>
      <c r="W429" s="9">
        <v>0</v>
      </c>
      <c r="X429" s="9">
        <v>0</v>
      </c>
      <c r="Y429" s="9">
        <v>0.01</v>
      </c>
      <c r="Z429" s="9">
        <v>0.78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199.43</v>
      </c>
      <c r="BU429" s="5">
        <v>7.0000000000000007E-2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9.76</v>
      </c>
      <c r="CG429" s="5">
        <v>0</v>
      </c>
    </row>
    <row r="430" spans="1:85" s="8" customFormat="1" x14ac:dyDescent="0.25">
      <c r="B430" s="15" t="s">
        <v>106</v>
      </c>
      <c r="C430" s="27">
        <f>C424+C425+C426+C427+C428+C429</f>
        <v>610</v>
      </c>
      <c r="D430" s="21">
        <v>16.84</v>
      </c>
      <c r="E430" s="21">
        <v>9.06</v>
      </c>
      <c r="F430" s="21">
        <v>19.2</v>
      </c>
      <c r="G430" s="21">
        <v>1.21</v>
      </c>
      <c r="H430" s="21">
        <v>67.459999999999994</v>
      </c>
      <c r="I430" s="21">
        <v>522.49</v>
      </c>
      <c r="J430" s="22">
        <v>12.15</v>
      </c>
      <c r="K430" s="22">
        <v>0.35</v>
      </c>
      <c r="L430" s="22">
        <v>4.2</v>
      </c>
      <c r="M430" s="22">
        <v>0</v>
      </c>
      <c r="N430" s="22">
        <v>14.79</v>
      </c>
      <c r="O430" s="22">
        <v>52.67</v>
      </c>
      <c r="P430" s="22">
        <v>3.46</v>
      </c>
      <c r="Q430" s="22">
        <v>0</v>
      </c>
      <c r="R430" s="22">
        <v>0</v>
      </c>
      <c r="S430" s="22">
        <v>1.06</v>
      </c>
      <c r="T430" s="22">
        <v>8.24</v>
      </c>
      <c r="U430" s="22">
        <v>1865.66</v>
      </c>
      <c r="V430" s="22">
        <v>1197.6500000000001</v>
      </c>
      <c r="W430" s="22">
        <v>0.26</v>
      </c>
      <c r="X430" s="22">
        <v>3.91</v>
      </c>
      <c r="Y430" s="22">
        <v>8.73</v>
      </c>
      <c r="Z430" s="22">
        <v>15.1</v>
      </c>
      <c r="AA430" s="8">
        <v>0</v>
      </c>
      <c r="AB430" s="8">
        <v>0</v>
      </c>
      <c r="AC430" s="8">
        <v>0</v>
      </c>
      <c r="AD430" s="8">
        <v>729.65</v>
      </c>
      <c r="AE430" s="8">
        <v>555.09</v>
      </c>
      <c r="AF430" s="8">
        <v>180.89</v>
      </c>
      <c r="AG430" s="8">
        <v>380</v>
      </c>
      <c r="AH430" s="8">
        <v>138.02000000000001</v>
      </c>
      <c r="AI430" s="8">
        <v>474.39</v>
      </c>
      <c r="AJ430" s="8">
        <v>477.34</v>
      </c>
      <c r="AK430" s="8">
        <v>732.76</v>
      </c>
      <c r="AL430" s="8">
        <v>690.13</v>
      </c>
      <c r="AM430" s="8">
        <v>258.48</v>
      </c>
      <c r="AN430" s="8">
        <v>405.93</v>
      </c>
      <c r="AO430" s="8">
        <v>2221.6999999999998</v>
      </c>
      <c r="AP430" s="8">
        <v>169.1</v>
      </c>
      <c r="AQ430" s="8">
        <v>575.98</v>
      </c>
      <c r="AR430" s="8">
        <v>413.61</v>
      </c>
      <c r="AS430" s="8">
        <v>325.48</v>
      </c>
      <c r="AT430" s="8">
        <v>176.8</v>
      </c>
      <c r="AU430" s="8">
        <v>0.42</v>
      </c>
      <c r="AV430" s="8">
        <v>0.19</v>
      </c>
      <c r="AW430" s="8">
        <v>0.1</v>
      </c>
      <c r="AX430" s="8">
        <v>0.23</v>
      </c>
      <c r="AY430" s="8">
        <v>0.27</v>
      </c>
      <c r="AZ430" s="8">
        <v>1.24</v>
      </c>
      <c r="BA430" s="8">
        <v>7.0000000000000007E-2</v>
      </c>
      <c r="BB430" s="8">
        <v>3.53</v>
      </c>
      <c r="BC430" s="8">
        <v>0.04</v>
      </c>
      <c r="BD430" s="8">
        <v>1.08</v>
      </c>
      <c r="BE430" s="8">
        <v>0</v>
      </c>
      <c r="BF430" s="8">
        <v>0</v>
      </c>
      <c r="BG430" s="8">
        <v>0</v>
      </c>
      <c r="BH430" s="8">
        <v>0.22</v>
      </c>
      <c r="BI430" s="8">
        <v>0.37</v>
      </c>
      <c r="BJ430" s="8">
        <v>3.11</v>
      </c>
      <c r="BK430" s="8">
        <v>0</v>
      </c>
      <c r="BL430" s="8">
        <v>0</v>
      </c>
      <c r="BM430" s="8">
        <v>0.5</v>
      </c>
      <c r="BN430" s="8">
        <v>0.02</v>
      </c>
      <c r="BO430" s="8">
        <v>0.01</v>
      </c>
      <c r="BP430" s="8">
        <v>0</v>
      </c>
      <c r="BQ430" s="8">
        <v>0</v>
      </c>
      <c r="BR430" s="8">
        <v>0</v>
      </c>
      <c r="BS430" s="8">
        <v>518.01</v>
      </c>
      <c r="BT430" s="8" t="e">
        <f>$I$430/#REF!*100</f>
        <v>#REF!</v>
      </c>
      <c r="BU430" s="8">
        <v>101.18</v>
      </c>
      <c r="BW430" s="8">
        <v>0</v>
      </c>
      <c r="BX430" s="8">
        <v>0</v>
      </c>
      <c r="BY430" s="8">
        <v>0</v>
      </c>
      <c r="BZ430" s="8">
        <v>0</v>
      </c>
      <c r="CA430" s="8">
        <v>0</v>
      </c>
      <c r="CB430" s="8">
        <v>0</v>
      </c>
      <c r="CC430" s="8">
        <v>0</v>
      </c>
      <c r="CD430" s="8">
        <v>0</v>
      </c>
      <c r="CE430" s="8">
        <v>0</v>
      </c>
      <c r="CF430" s="8">
        <v>9.76</v>
      </c>
      <c r="CG430" s="8">
        <v>1.52</v>
      </c>
    </row>
    <row r="431" spans="1:85" x14ac:dyDescent="0.25">
      <c r="B431" s="23" t="s">
        <v>107</v>
      </c>
      <c r="D431" s="20"/>
      <c r="E431" s="20"/>
      <c r="F431" s="20"/>
      <c r="G431" s="20"/>
      <c r="H431" s="20"/>
      <c r="I431" s="20"/>
    </row>
    <row r="432" spans="1:85" x14ac:dyDescent="0.25">
      <c r="A432" s="5" t="str">
        <f>"-"</f>
        <v>-</v>
      </c>
      <c r="B432" s="10" t="s">
        <v>108</v>
      </c>
      <c r="C432" s="28" t="str">
        <f>"200"</f>
        <v>200</v>
      </c>
      <c r="D432" s="20">
        <v>6</v>
      </c>
      <c r="E432" s="20">
        <v>6</v>
      </c>
      <c r="F432" s="20">
        <v>0.1</v>
      </c>
      <c r="G432" s="20">
        <v>0</v>
      </c>
      <c r="H432" s="20">
        <v>8</v>
      </c>
      <c r="I432" s="20">
        <v>60.4</v>
      </c>
      <c r="J432" s="9">
        <v>0</v>
      </c>
      <c r="K432" s="9">
        <v>0</v>
      </c>
      <c r="L432" s="9">
        <v>0</v>
      </c>
      <c r="M432" s="9">
        <v>0</v>
      </c>
      <c r="N432" s="9">
        <v>8</v>
      </c>
      <c r="O432" s="9">
        <v>0</v>
      </c>
      <c r="P432" s="9">
        <v>0</v>
      </c>
      <c r="Q432" s="9">
        <v>0</v>
      </c>
      <c r="R432" s="9">
        <v>0</v>
      </c>
      <c r="S432" s="9">
        <v>1.7</v>
      </c>
      <c r="T432" s="9">
        <v>1.4</v>
      </c>
      <c r="U432" s="9">
        <v>0</v>
      </c>
      <c r="V432" s="9">
        <v>304</v>
      </c>
      <c r="W432" s="9">
        <v>0.34</v>
      </c>
      <c r="X432" s="9">
        <v>0.2</v>
      </c>
      <c r="Y432" s="9">
        <v>1.8</v>
      </c>
      <c r="Z432" s="9">
        <v>1.4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0</v>
      </c>
      <c r="AN432" s="5">
        <v>0</v>
      </c>
      <c r="AO432" s="5">
        <v>0</v>
      </c>
      <c r="AP432" s="5">
        <v>0</v>
      </c>
      <c r="AQ432" s="5">
        <v>0</v>
      </c>
      <c r="AR432" s="5">
        <v>0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0</v>
      </c>
      <c r="AY432" s="5">
        <v>0</v>
      </c>
      <c r="AZ432" s="5">
        <v>0</v>
      </c>
      <c r="BA432" s="5">
        <v>0</v>
      </c>
      <c r="BB432" s="5">
        <v>0</v>
      </c>
      <c r="BC432" s="5">
        <v>0</v>
      </c>
      <c r="BD432" s="5">
        <v>0</v>
      </c>
      <c r="BE432" s="5">
        <v>0</v>
      </c>
      <c r="BF432" s="5">
        <v>0</v>
      </c>
      <c r="BG432" s="5">
        <v>0</v>
      </c>
      <c r="BH432" s="5">
        <v>0</v>
      </c>
      <c r="BI432" s="5">
        <v>0</v>
      </c>
      <c r="BJ432" s="5">
        <v>0</v>
      </c>
      <c r="BK432" s="5">
        <v>0</v>
      </c>
      <c r="BL432" s="5">
        <v>0</v>
      </c>
      <c r="BM432" s="5">
        <v>0</v>
      </c>
      <c r="BN432" s="5">
        <v>0</v>
      </c>
      <c r="BO432" s="5">
        <v>0</v>
      </c>
      <c r="BP432" s="5">
        <v>0</v>
      </c>
      <c r="BQ432" s="5">
        <v>0</v>
      </c>
      <c r="BR432" s="5">
        <v>0</v>
      </c>
      <c r="BS432" s="5">
        <v>182.8</v>
      </c>
      <c r="BU432" s="5">
        <v>0</v>
      </c>
      <c r="BW432" s="5">
        <v>0</v>
      </c>
      <c r="BX432" s="5">
        <v>0</v>
      </c>
      <c r="BY432" s="5">
        <v>0</v>
      </c>
      <c r="BZ432" s="5">
        <v>0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0</v>
      </c>
      <c r="CG432" s="5">
        <v>0</v>
      </c>
    </row>
    <row r="433" spans="1:85" s="8" customFormat="1" x14ac:dyDescent="0.25">
      <c r="B433" s="15" t="s">
        <v>109</v>
      </c>
      <c r="C433" s="25" t="str">
        <f>C432</f>
        <v>200</v>
      </c>
      <c r="D433" s="21">
        <v>6</v>
      </c>
      <c r="E433" s="21">
        <v>6</v>
      </c>
      <c r="F433" s="21">
        <v>0.1</v>
      </c>
      <c r="G433" s="21">
        <v>0</v>
      </c>
      <c r="H433" s="21">
        <v>8</v>
      </c>
      <c r="I433" s="21">
        <v>60.4</v>
      </c>
      <c r="J433" s="22">
        <v>0</v>
      </c>
      <c r="K433" s="22">
        <v>0</v>
      </c>
      <c r="L433" s="22">
        <v>0</v>
      </c>
      <c r="M433" s="22">
        <v>0</v>
      </c>
      <c r="N433" s="22">
        <v>8</v>
      </c>
      <c r="O433" s="22">
        <v>0</v>
      </c>
      <c r="P433" s="22">
        <v>0</v>
      </c>
      <c r="Q433" s="22">
        <v>0</v>
      </c>
      <c r="R433" s="22">
        <v>0</v>
      </c>
      <c r="S433" s="22">
        <v>1.7</v>
      </c>
      <c r="T433" s="22">
        <v>1.4</v>
      </c>
      <c r="U433" s="22">
        <v>0</v>
      </c>
      <c r="V433" s="22">
        <v>304</v>
      </c>
      <c r="W433" s="22">
        <v>0.34</v>
      </c>
      <c r="X433" s="22">
        <v>0.2</v>
      </c>
      <c r="Y433" s="22">
        <v>1.8</v>
      </c>
      <c r="Z433" s="22">
        <v>1.4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0</v>
      </c>
      <c r="AP433" s="8">
        <v>0</v>
      </c>
      <c r="AQ433" s="8">
        <v>0</v>
      </c>
      <c r="AR433" s="8">
        <v>0</v>
      </c>
      <c r="AS433" s="8">
        <v>0</v>
      </c>
      <c r="AT433" s="8">
        <v>0</v>
      </c>
      <c r="AU433" s="8">
        <v>0</v>
      </c>
      <c r="AV433" s="8">
        <v>0</v>
      </c>
      <c r="AW433" s="8">
        <v>0</v>
      </c>
      <c r="AX433" s="8">
        <v>0</v>
      </c>
      <c r="AY433" s="8">
        <v>0</v>
      </c>
      <c r="AZ433" s="8">
        <v>0</v>
      </c>
      <c r="BA433" s="8">
        <v>0</v>
      </c>
      <c r="BB433" s="8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8">
        <v>0</v>
      </c>
      <c r="BQ433" s="8">
        <v>0</v>
      </c>
      <c r="BR433" s="8">
        <v>0</v>
      </c>
      <c r="BS433" s="8">
        <v>182.8</v>
      </c>
      <c r="BT433" s="8" t="e">
        <f>$I$433/#REF!*100</f>
        <v>#REF!</v>
      </c>
      <c r="BU433" s="8">
        <v>0</v>
      </c>
      <c r="BW433" s="8">
        <v>0</v>
      </c>
      <c r="BX433" s="8">
        <v>0</v>
      </c>
      <c r="BY433" s="8">
        <v>0</v>
      </c>
      <c r="BZ433" s="8">
        <v>0</v>
      </c>
      <c r="CA433" s="8">
        <v>0</v>
      </c>
      <c r="CB433" s="8">
        <v>0</v>
      </c>
      <c r="CC433" s="8">
        <v>0</v>
      </c>
      <c r="CD433" s="8">
        <v>0</v>
      </c>
      <c r="CE433" s="8">
        <v>0</v>
      </c>
      <c r="CF433" s="8">
        <v>0</v>
      </c>
      <c r="CG433" s="8">
        <v>0</v>
      </c>
    </row>
    <row r="434" spans="1:85" s="8" customFormat="1" x14ac:dyDescent="0.25">
      <c r="B434" s="15" t="s">
        <v>110</v>
      </c>
      <c r="C434" s="27">
        <f>C433+C430+C422+C417+C409+C406</f>
        <v>2935</v>
      </c>
      <c r="D434" s="21">
        <v>98.29</v>
      </c>
      <c r="E434" s="21">
        <v>32.06</v>
      </c>
      <c r="F434" s="21">
        <v>83.55</v>
      </c>
      <c r="G434" s="21">
        <v>20.010000000000002</v>
      </c>
      <c r="H434" s="21">
        <v>374.07</v>
      </c>
      <c r="I434" s="21">
        <v>2727.71</v>
      </c>
      <c r="J434" s="22">
        <v>34.04</v>
      </c>
      <c r="K434" s="22">
        <v>9.98</v>
      </c>
      <c r="L434" s="22">
        <v>8.56</v>
      </c>
      <c r="M434" s="22">
        <v>0</v>
      </c>
      <c r="N434" s="22">
        <v>146.80000000000001</v>
      </c>
      <c r="O434" s="22">
        <v>227.27</v>
      </c>
      <c r="P434" s="22">
        <v>33.65</v>
      </c>
      <c r="Q434" s="22">
        <v>0</v>
      </c>
      <c r="R434" s="22">
        <v>0</v>
      </c>
      <c r="S434" s="22">
        <v>8.56</v>
      </c>
      <c r="T434" s="22">
        <v>27.9</v>
      </c>
      <c r="U434" s="22">
        <v>4897.6899999999996</v>
      </c>
      <c r="V434" s="22">
        <v>3612.31</v>
      </c>
      <c r="W434" s="22">
        <v>1.56</v>
      </c>
      <c r="X434" s="22">
        <v>10.37</v>
      </c>
      <c r="Y434" s="22">
        <v>27.98</v>
      </c>
      <c r="Z434" s="22">
        <v>258.64</v>
      </c>
      <c r="AA434" s="8">
        <v>0.4</v>
      </c>
      <c r="AB434" s="8">
        <v>0</v>
      </c>
      <c r="AC434" s="8">
        <v>0</v>
      </c>
      <c r="AD434" s="8">
        <v>3669.43</v>
      </c>
      <c r="AE434" s="8">
        <v>2146.31</v>
      </c>
      <c r="AF434" s="8">
        <v>911.52</v>
      </c>
      <c r="AG434" s="8">
        <v>1734.33</v>
      </c>
      <c r="AH434" s="8">
        <v>678.79</v>
      </c>
      <c r="AI434" s="8">
        <v>2473.84</v>
      </c>
      <c r="AJ434" s="8">
        <v>2088.12</v>
      </c>
      <c r="AK434" s="8">
        <v>2615.15</v>
      </c>
      <c r="AL434" s="8">
        <v>3465.06</v>
      </c>
      <c r="AM434" s="8">
        <v>1106.3800000000001</v>
      </c>
      <c r="AN434" s="8">
        <v>1800.19</v>
      </c>
      <c r="AO434" s="8">
        <v>11101.52</v>
      </c>
      <c r="AP434" s="8">
        <v>1588.05</v>
      </c>
      <c r="AQ434" s="8">
        <v>3368.68</v>
      </c>
      <c r="AR434" s="8">
        <v>2330.88</v>
      </c>
      <c r="AS434" s="8">
        <v>1593</v>
      </c>
      <c r="AT434" s="8">
        <v>898.59</v>
      </c>
      <c r="AU434" s="8">
        <v>3.22</v>
      </c>
      <c r="AV434" s="8">
        <v>1.76</v>
      </c>
      <c r="AW434" s="8">
        <v>0.96</v>
      </c>
      <c r="AX434" s="8">
        <v>2.0299999999999998</v>
      </c>
      <c r="AY434" s="8">
        <v>2.25</v>
      </c>
      <c r="AZ434" s="8">
        <v>13.2</v>
      </c>
      <c r="BA434" s="8">
        <v>1.1200000000000001</v>
      </c>
      <c r="BB434" s="8">
        <v>22.78</v>
      </c>
      <c r="BC434" s="8">
        <v>0.56999999999999995</v>
      </c>
      <c r="BD434" s="8">
        <v>10.58</v>
      </c>
      <c r="BE434" s="8">
        <v>0.71</v>
      </c>
      <c r="BF434" s="8">
        <v>0.1</v>
      </c>
      <c r="BG434" s="8">
        <v>0</v>
      </c>
      <c r="BH434" s="8">
        <v>0.56999999999999995</v>
      </c>
      <c r="BI434" s="8">
        <v>2.75</v>
      </c>
      <c r="BJ434" s="8">
        <v>26.6</v>
      </c>
      <c r="BK434" s="8">
        <v>0.16</v>
      </c>
      <c r="BL434" s="8">
        <v>0</v>
      </c>
      <c r="BM434" s="8">
        <v>13.3</v>
      </c>
      <c r="BN434" s="8">
        <v>0.93</v>
      </c>
      <c r="BO434" s="8">
        <v>1.04</v>
      </c>
      <c r="BP434" s="8">
        <v>0</v>
      </c>
      <c r="BQ434" s="8">
        <v>0</v>
      </c>
      <c r="BR434" s="8">
        <v>0</v>
      </c>
      <c r="BS434" s="8">
        <v>2089.5700000000002</v>
      </c>
      <c r="BU434" s="8">
        <v>1229.68</v>
      </c>
      <c r="BW434" s="8">
        <v>0</v>
      </c>
      <c r="BX434" s="8">
        <v>0</v>
      </c>
      <c r="BY434" s="8">
        <v>0</v>
      </c>
      <c r="BZ434" s="8">
        <v>0</v>
      </c>
      <c r="CA434" s="8">
        <v>0</v>
      </c>
      <c r="CB434" s="8">
        <v>0</v>
      </c>
      <c r="CC434" s="8">
        <v>0</v>
      </c>
      <c r="CD434" s="8">
        <v>0</v>
      </c>
      <c r="CE434" s="8">
        <v>0</v>
      </c>
      <c r="CF434" s="8">
        <v>62.2</v>
      </c>
      <c r="CG434" s="8">
        <v>6.18</v>
      </c>
    </row>
    <row r="435" spans="1:85" x14ac:dyDescent="0.25">
      <c r="B435" s="23" t="s">
        <v>184</v>
      </c>
      <c r="D435" s="20"/>
      <c r="E435" s="20"/>
      <c r="F435" s="20"/>
      <c r="G435" s="20"/>
      <c r="H435" s="20"/>
      <c r="I435" s="20"/>
    </row>
    <row r="436" spans="1:85" x14ac:dyDescent="0.25">
      <c r="B436" s="23" t="s">
        <v>78</v>
      </c>
      <c r="D436" s="20"/>
      <c r="E436" s="20"/>
      <c r="F436" s="20"/>
      <c r="G436" s="20"/>
      <c r="H436" s="20"/>
      <c r="I436" s="20"/>
    </row>
    <row r="437" spans="1:85" x14ac:dyDescent="0.25">
      <c r="A437" s="5" t="str">
        <f>"9/5"</f>
        <v>9/5</v>
      </c>
      <c r="B437" s="10" t="s">
        <v>138</v>
      </c>
      <c r="C437" s="28" t="str">
        <f>"100"</f>
        <v>100</v>
      </c>
      <c r="D437" s="20">
        <v>16.899999999999999</v>
      </c>
      <c r="E437" s="20">
        <v>16.260000000000002</v>
      </c>
      <c r="F437" s="20">
        <v>9.6</v>
      </c>
      <c r="G437" s="20">
        <v>1.01</v>
      </c>
      <c r="H437" s="20">
        <v>13.2</v>
      </c>
      <c r="I437" s="20">
        <v>209.23245750000001</v>
      </c>
      <c r="J437" s="9">
        <v>5.28</v>
      </c>
      <c r="K437" s="9">
        <v>0.65</v>
      </c>
      <c r="L437" s="9">
        <v>0</v>
      </c>
      <c r="M437" s="9">
        <v>0</v>
      </c>
      <c r="N437" s="9">
        <v>8.9700000000000006</v>
      </c>
      <c r="O437" s="9">
        <v>4.2300000000000004</v>
      </c>
      <c r="P437" s="9">
        <v>0.22</v>
      </c>
      <c r="Q437" s="9">
        <v>0</v>
      </c>
      <c r="R437" s="9">
        <v>0</v>
      </c>
      <c r="S437" s="9">
        <v>1.1200000000000001</v>
      </c>
      <c r="T437" s="9">
        <v>1.01</v>
      </c>
      <c r="U437" s="9">
        <v>39.64</v>
      </c>
      <c r="V437" s="9">
        <v>107.52</v>
      </c>
      <c r="W437" s="9">
        <v>0.23</v>
      </c>
      <c r="X437" s="9">
        <v>0.41</v>
      </c>
      <c r="Y437" s="9">
        <v>3.94</v>
      </c>
      <c r="Z437" s="9">
        <v>0.23</v>
      </c>
      <c r="AA437" s="5">
        <v>0</v>
      </c>
      <c r="AB437" s="5">
        <v>0</v>
      </c>
      <c r="AC437" s="5">
        <v>0</v>
      </c>
      <c r="AD437" s="5">
        <v>93.19</v>
      </c>
      <c r="AE437" s="5">
        <v>51.92</v>
      </c>
      <c r="AF437" s="5">
        <v>25.8</v>
      </c>
      <c r="AG437" s="5">
        <v>43.75</v>
      </c>
      <c r="AH437" s="5">
        <v>15.08</v>
      </c>
      <c r="AI437" s="5">
        <v>59.24</v>
      </c>
      <c r="AJ437" s="5">
        <v>47.98</v>
      </c>
      <c r="AK437" s="5">
        <v>61.59</v>
      </c>
      <c r="AL437" s="5">
        <v>70.17</v>
      </c>
      <c r="AM437" s="5">
        <v>26.76</v>
      </c>
      <c r="AN437" s="5">
        <v>38.35</v>
      </c>
      <c r="AO437" s="5">
        <v>264.97000000000003</v>
      </c>
      <c r="AP437" s="5">
        <v>0.53</v>
      </c>
      <c r="AQ437" s="5">
        <v>79.27</v>
      </c>
      <c r="AR437" s="5">
        <v>67.989999999999995</v>
      </c>
      <c r="AS437" s="5">
        <v>35.92</v>
      </c>
      <c r="AT437" s="5">
        <v>25.29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0.06</v>
      </c>
      <c r="BC437" s="5">
        <v>0</v>
      </c>
      <c r="BD437" s="5">
        <v>0.04</v>
      </c>
      <c r="BE437" s="5">
        <v>0</v>
      </c>
      <c r="BF437" s="5">
        <v>0.01</v>
      </c>
      <c r="BG437" s="5">
        <v>0</v>
      </c>
      <c r="BH437" s="5">
        <v>0</v>
      </c>
      <c r="BI437" s="5">
        <v>0</v>
      </c>
      <c r="BJ437" s="5">
        <v>0.23</v>
      </c>
      <c r="BK437" s="5">
        <v>0</v>
      </c>
      <c r="BL437" s="5">
        <v>0</v>
      </c>
      <c r="BM437" s="5">
        <v>0.56000000000000005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77.709999999999994</v>
      </c>
      <c r="BU437" s="5">
        <v>60.73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6.5</v>
      </c>
      <c r="CG437" s="5">
        <v>0</v>
      </c>
    </row>
    <row r="438" spans="1:85" x14ac:dyDescent="0.25">
      <c r="A438" s="5" t="str">
        <f>"23/4"</f>
        <v>23/4</v>
      </c>
      <c r="B438" s="10" t="s">
        <v>175</v>
      </c>
      <c r="C438" s="28" t="str">
        <f>"180"</f>
        <v>180</v>
      </c>
      <c r="D438" s="20">
        <v>4.49</v>
      </c>
      <c r="E438" s="20">
        <v>2.69</v>
      </c>
      <c r="F438" s="20">
        <v>5.29</v>
      </c>
      <c r="G438" s="20">
        <v>0.46</v>
      </c>
      <c r="H438" s="20">
        <v>23.07</v>
      </c>
      <c r="I438" s="20">
        <v>159.30715949999998</v>
      </c>
      <c r="J438" s="9">
        <v>3.6</v>
      </c>
      <c r="K438" s="9">
        <v>0.08</v>
      </c>
      <c r="L438" s="9">
        <v>0</v>
      </c>
      <c r="M438" s="9">
        <v>0</v>
      </c>
      <c r="N438" s="9">
        <v>8.2899999999999991</v>
      </c>
      <c r="O438" s="9">
        <v>14.78</v>
      </c>
      <c r="P438" s="9">
        <v>0.69</v>
      </c>
      <c r="Q438" s="9">
        <v>0</v>
      </c>
      <c r="R438" s="9">
        <v>0</v>
      </c>
      <c r="S438" s="9">
        <v>0.09</v>
      </c>
      <c r="T438" s="9">
        <v>1.62</v>
      </c>
      <c r="U438" s="9">
        <v>327.81</v>
      </c>
      <c r="V438" s="9">
        <v>149.33000000000001</v>
      </c>
      <c r="W438" s="9">
        <v>0.12</v>
      </c>
      <c r="X438" s="9">
        <v>0.38</v>
      </c>
      <c r="Y438" s="9">
        <v>1.64</v>
      </c>
      <c r="Z438" s="9">
        <v>0.48</v>
      </c>
      <c r="AA438" s="5">
        <v>0</v>
      </c>
      <c r="AB438" s="5">
        <v>0</v>
      </c>
      <c r="AC438" s="5">
        <v>0</v>
      </c>
      <c r="AD438" s="5">
        <v>224.1</v>
      </c>
      <c r="AE438" s="5">
        <v>61.41</v>
      </c>
      <c r="AF438" s="5">
        <v>48.44</v>
      </c>
      <c r="AG438" s="5">
        <v>69.319999999999993</v>
      </c>
      <c r="AH438" s="5">
        <v>30.91</v>
      </c>
      <c r="AI438" s="5">
        <v>102.4</v>
      </c>
      <c r="AJ438" s="5">
        <v>150.84</v>
      </c>
      <c r="AK438" s="5">
        <v>105.2</v>
      </c>
      <c r="AL438" s="5">
        <v>131.34</v>
      </c>
      <c r="AM438" s="5">
        <v>46.99</v>
      </c>
      <c r="AN438" s="5">
        <v>69.41</v>
      </c>
      <c r="AO438" s="5">
        <v>363.9</v>
      </c>
      <c r="AP438" s="5">
        <v>1.1499999999999999</v>
      </c>
      <c r="AQ438" s="5">
        <v>118.95</v>
      </c>
      <c r="AR438" s="5">
        <v>108.93</v>
      </c>
      <c r="AS438" s="5">
        <v>76.41</v>
      </c>
      <c r="AT438" s="5">
        <v>34.5</v>
      </c>
      <c r="AU438" s="5">
        <v>0.09</v>
      </c>
      <c r="AV438" s="5">
        <v>0.04</v>
      </c>
      <c r="AW438" s="5">
        <v>0.02</v>
      </c>
      <c r="AX438" s="5">
        <v>0.05</v>
      </c>
      <c r="AY438" s="5">
        <v>0.06</v>
      </c>
      <c r="AZ438" s="5">
        <v>0.28000000000000003</v>
      </c>
      <c r="BA438" s="5">
        <v>0</v>
      </c>
      <c r="BB438" s="5">
        <v>0.78</v>
      </c>
      <c r="BC438" s="5">
        <v>0</v>
      </c>
      <c r="BD438" s="5">
        <v>0.25</v>
      </c>
      <c r="BE438" s="5">
        <v>0</v>
      </c>
      <c r="BF438" s="5">
        <v>0</v>
      </c>
      <c r="BG438" s="5">
        <v>0</v>
      </c>
      <c r="BH438" s="5">
        <v>0.05</v>
      </c>
      <c r="BI438" s="5">
        <v>0.08</v>
      </c>
      <c r="BJ438" s="5">
        <v>0.7</v>
      </c>
      <c r="BK438" s="5">
        <v>0</v>
      </c>
      <c r="BL438" s="5">
        <v>0</v>
      </c>
      <c r="BM438" s="5">
        <v>0.24</v>
      </c>
      <c r="BN438" s="5">
        <v>0.01</v>
      </c>
      <c r="BO438" s="5">
        <v>0</v>
      </c>
      <c r="BP438" s="5">
        <v>0</v>
      </c>
      <c r="BQ438" s="5">
        <v>0</v>
      </c>
      <c r="BR438" s="5">
        <v>0</v>
      </c>
      <c r="BS438" s="5">
        <v>148.33000000000001</v>
      </c>
      <c r="BU438" s="5">
        <v>22.58</v>
      </c>
      <c r="BW438" s="5">
        <v>0</v>
      </c>
      <c r="BX438" s="5">
        <v>0</v>
      </c>
      <c r="BY438" s="5">
        <v>0</v>
      </c>
      <c r="BZ438" s="5">
        <v>0</v>
      </c>
      <c r="CA438" s="5">
        <v>0</v>
      </c>
      <c r="CB438" s="5">
        <v>0</v>
      </c>
      <c r="CC438" s="5">
        <v>0</v>
      </c>
      <c r="CD438" s="5">
        <v>0</v>
      </c>
      <c r="CE438" s="5">
        <v>0</v>
      </c>
      <c r="CF438" s="5">
        <v>4.5</v>
      </c>
      <c r="CG438" s="5">
        <v>0.72</v>
      </c>
    </row>
    <row r="439" spans="1:85" x14ac:dyDescent="0.25">
      <c r="A439" s="5" t="str">
        <f>"9/13"</f>
        <v>9/13</v>
      </c>
      <c r="B439" s="10" t="s">
        <v>80</v>
      </c>
      <c r="C439" s="28" t="str">
        <f>"10"</f>
        <v>10</v>
      </c>
      <c r="D439" s="20">
        <v>0.08</v>
      </c>
      <c r="E439" s="20">
        <v>0.08</v>
      </c>
      <c r="F439" s="20">
        <v>7.25</v>
      </c>
      <c r="G439" s="20">
        <v>0</v>
      </c>
      <c r="H439" s="20">
        <v>0.13</v>
      </c>
      <c r="I439" s="20">
        <v>66.063999999999993</v>
      </c>
      <c r="J439" s="9">
        <v>4.71</v>
      </c>
      <c r="K439" s="9">
        <v>0.22</v>
      </c>
      <c r="L439" s="9">
        <v>0</v>
      </c>
      <c r="M439" s="9">
        <v>0</v>
      </c>
      <c r="N439" s="9">
        <v>0.13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0.14000000000000001</v>
      </c>
      <c r="U439" s="9">
        <v>1.5</v>
      </c>
      <c r="V439" s="9">
        <v>3</v>
      </c>
      <c r="W439" s="9">
        <v>0.01</v>
      </c>
      <c r="X439" s="9">
        <v>0.01</v>
      </c>
      <c r="Y439" s="9">
        <v>0.02</v>
      </c>
      <c r="Z439" s="9">
        <v>0</v>
      </c>
      <c r="AA439" s="5">
        <v>0</v>
      </c>
      <c r="AB439" s="5">
        <v>0</v>
      </c>
      <c r="AC439" s="5">
        <v>0</v>
      </c>
      <c r="AD439" s="5">
        <v>7.6</v>
      </c>
      <c r="AE439" s="5">
        <v>4.5</v>
      </c>
      <c r="AF439" s="5">
        <v>1.7</v>
      </c>
      <c r="AG439" s="5">
        <v>4.7</v>
      </c>
      <c r="AH439" s="5">
        <v>4.3</v>
      </c>
      <c r="AI439" s="5">
        <v>4.2</v>
      </c>
      <c r="AJ439" s="5">
        <v>3.6</v>
      </c>
      <c r="AK439" s="5">
        <v>2.6</v>
      </c>
      <c r="AL439" s="5">
        <v>5.7</v>
      </c>
      <c r="AM439" s="5">
        <v>3.5</v>
      </c>
      <c r="AN439" s="5">
        <v>2.4</v>
      </c>
      <c r="AO439" s="5">
        <v>14.2</v>
      </c>
      <c r="AP439" s="5">
        <v>0</v>
      </c>
      <c r="AQ439" s="5">
        <v>4.8</v>
      </c>
      <c r="AR439" s="5">
        <v>5.4</v>
      </c>
      <c r="AS439" s="5">
        <v>4.2</v>
      </c>
      <c r="AT439" s="5">
        <v>1</v>
      </c>
      <c r="AU439" s="5">
        <v>0.27</v>
      </c>
      <c r="AV439" s="5">
        <v>0.12</v>
      </c>
      <c r="AW439" s="5">
        <v>7.0000000000000007E-2</v>
      </c>
      <c r="AX439" s="5">
        <v>0.15</v>
      </c>
      <c r="AY439" s="5">
        <v>0.17</v>
      </c>
      <c r="AZ439" s="5">
        <v>0.79</v>
      </c>
      <c r="BA439" s="5">
        <v>0</v>
      </c>
      <c r="BB439" s="5">
        <v>2.21</v>
      </c>
      <c r="BC439" s="5">
        <v>0</v>
      </c>
      <c r="BD439" s="5">
        <v>0.68</v>
      </c>
      <c r="BE439" s="5">
        <v>0</v>
      </c>
      <c r="BF439" s="5">
        <v>0</v>
      </c>
      <c r="BG439" s="5">
        <v>0</v>
      </c>
      <c r="BH439" s="5">
        <v>0.15</v>
      </c>
      <c r="BI439" s="5">
        <v>0.23</v>
      </c>
      <c r="BJ439" s="5">
        <v>1.8</v>
      </c>
      <c r="BK439" s="5">
        <v>0</v>
      </c>
      <c r="BL439" s="5">
        <v>0</v>
      </c>
      <c r="BM439" s="5">
        <v>0.09</v>
      </c>
      <c r="BN439" s="5">
        <v>0.01</v>
      </c>
      <c r="BO439" s="5">
        <v>0</v>
      </c>
      <c r="BP439" s="5">
        <v>0</v>
      </c>
      <c r="BQ439" s="5">
        <v>0</v>
      </c>
      <c r="BR439" s="5">
        <v>0</v>
      </c>
      <c r="BS439" s="5">
        <v>2.5</v>
      </c>
      <c r="BU439" s="5">
        <v>45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</row>
    <row r="440" spans="1:85" x14ac:dyDescent="0.25">
      <c r="A440" s="5" t="str">
        <f>"-"</f>
        <v>-</v>
      </c>
      <c r="B440" s="10" t="s">
        <v>83</v>
      </c>
      <c r="C440" s="28" t="str">
        <f>"100"</f>
        <v>100</v>
      </c>
      <c r="D440" s="20">
        <v>6.61</v>
      </c>
      <c r="E440" s="20">
        <v>0</v>
      </c>
      <c r="F440" s="20">
        <v>0.66</v>
      </c>
      <c r="G440" s="20">
        <v>0.66</v>
      </c>
      <c r="H440" s="20">
        <v>46.7</v>
      </c>
      <c r="I440" s="20">
        <v>224.80099999999999</v>
      </c>
      <c r="J440" s="9">
        <v>0.2</v>
      </c>
      <c r="K440" s="9">
        <v>0</v>
      </c>
      <c r="L440" s="9">
        <v>0</v>
      </c>
      <c r="M440" s="9">
        <v>0</v>
      </c>
      <c r="N440" s="9">
        <v>1.1000000000000001</v>
      </c>
      <c r="O440" s="9">
        <v>45.6</v>
      </c>
      <c r="P440" s="9">
        <v>0.2</v>
      </c>
      <c r="Q440" s="9">
        <v>0</v>
      </c>
      <c r="R440" s="9">
        <v>0</v>
      </c>
      <c r="S440" s="9">
        <v>0.3</v>
      </c>
      <c r="T440" s="9">
        <v>1.8</v>
      </c>
      <c r="U440" s="9">
        <v>245.7</v>
      </c>
      <c r="V440" s="9">
        <v>82.46</v>
      </c>
      <c r="W440" s="9">
        <v>0.05</v>
      </c>
      <c r="X440" s="9">
        <v>1.36</v>
      </c>
      <c r="Y440" s="9">
        <v>3.1</v>
      </c>
      <c r="Z440" s="9">
        <v>0</v>
      </c>
      <c r="AA440" s="5">
        <v>0</v>
      </c>
      <c r="AB440" s="5">
        <v>0</v>
      </c>
      <c r="AC440" s="5">
        <v>0</v>
      </c>
      <c r="AD440" s="5">
        <v>508.95</v>
      </c>
      <c r="AE440" s="5">
        <v>168.78</v>
      </c>
      <c r="AF440" s="5">
        <v>100.05</v>
      </c>
      <c r="AG440" s="5">
        <v>200.1</v>
      </c>
      <c r="AH440" s="5">
        <v>75.69</v>
      </c>
      <c r="AI440" s="5">
        <v>361.92</v>
      </c>
      <c r="AJ440" s="5">
        <v>224.46</v>
      </c>
      <c r="AK440" s="5">
        <v>313.2</v>
      </c>
      <c r="AL440" s="5">
        <v>258.39</v>
      </c>
      <c r="AM440" s="5">
        <v>135.72</v>
      </c>
      <c r="AN440" s="5">
        <v>240.12</v>
      </c>
      <c r="AO440" s="5">
        <v>2007.96</v>
      </c>
      <c r="AP440" s="5">
        <v>234.9</v>
      </c>
      <c r="AQ440" s="5">
        <v>654.24</v>
      </c>
      <c r="AR440" s="5">
        <v>284.49</v>
      </c>
      <c r="AS440" s="5">
        <v>188.79</v>
      </c>
      <c r="AT440" s="5">
        <v>149.63999999999999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0.14000000000000001</v>
      </c>
      <c r="BB440" s="5">
        <v>0.08</v>
      </c>
      <c r="BC440" s="5">
        <v>7.0000000000000007E-2</v>
      </c>
      <c r="BD440" s="5">
        <v>0.01</v>
      </c>
      <c r="BE440" s="5">
        <v>0</v>
      </c>
      <c r="BF440" s="5">
        <v>0</v>
      </c>
      <c r="BG440" s="5">
        <v>0</v>
      </c>
      <c r="BH440" s="5">
        <v>0</v>
      </c>
      <c r="BI440" s="5">
        <v>0.01</v>
      </c>
      <c r="BJ440" s="5">
        <v>7.0000000000000007E-2</v>
      </c>
      <c r="BK440" s="5">
        <v>0</v>
      </c>
      <c r="BL440" s="5">
        <v>0</v>
      </c>
      <c r="BM440" s="5">
        <v>0.28000000000000003</v>
      </c>
      <c r="BN440" s="5">
        <v>0.01</v>
      </c>
      <c r="BO440" s="5">
        <v>0</v>
      </c>
      <c r="BP440" s="5">
        <v>0</v>
      </c>
      <c r="BQ440" s="5">
        <v>0</v>
      </c>
      <c r="BR440" s="5">
        <v>0</v>
      </c>
      <c r="BS440" s="5">
        <v>39.1</v>
      </c>
      <c r="BU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</row>
    <row r="441" spans="1:85" x14ac:dyDescent="0.25">
      <c r="A441" s="5" t="str">
        <f>"18/10"</f>
        <v>18/10</v>
      </c>
      <c r="B441" s="10" t="s">
        <v>115</v>
      </c>
      <c r="C441" s="28" t="str">
        <f>"200"</f>
        <v>200</v>
      </c>
      <c r="D441" s="20">
        <v>3.64</v>
      </c>
      <c r="E441" s="20">
        <v>2.9</v>
      </c>
      <c r="F441" s="20">
        <v>3.34</v>
      </c>
      <c r="G441" s="20">
        <v>0.6</v>
      </c>
      <c r="H441" s="20">
        <v>22.81</v>
      </c>
      <c r="I441" s="20">
        <v>134.767248</v>
      </c>
      <c r="J441" s="9">
        <v>2.36</v>
      </c>
      <c r="K441" s="9">
        <v>0</v>
      </c>
      <c r="L441" s="9">
        <v>2.36</v>
      </c>
      <c r="M441" s="9">
        <v>0</v>
      </c>
      <c r="N441" s="9">
        <v>22.51</v>
      </c>
      <c r="O441" s="9">
        <v>0.3</v>
      </c>
      <c r="P441" s="9">
        <v>1.28</v>
      </c>
      <c r="Q441" s="9">
        <v>0</v>
      </c>
      <c r="R441" s="9">
        <v>0</v>
      </c>
      <c r="S441" s="9">
        <v>0.26</v>
      </c>
      <c r="T441" s="9">
        <v>0.97</v>
      </c>
      <c r="U441" s="9">
        <v>50.2</v>
      </c>
      <c r="V441" s="9">
        <v>182.12</v>
      </c>
      <c r="W441" s="9">
        <v>0.13</v>
      </c>
      <c r="X441" s="9">
        <v>0.14000000000000001</v>
      </c>
      <c r="Y441" s="9">
        <v>1.07</v>
      </c>
      <c r="Z441" s="9">
        <v>0.52</v>
      </c>
      <c r="AA441" s="5">
        <v>0</v>
      </c>
      <c r="AB441" s="5">
        <v>0</v>
      </c>
      <c r="AC441" s="5">
        <v>0</v>
      </c>
      <c r="AD441" s="5">
        <v>1201.32</v>
      </c>
      <c r="AE441" s="5">
        <v>444.62</v>
      </c>
      <c r="AF441" s="5">
        <v>446.5</v>
      </c>
      <c r="AG441" s="5">
        <v>449.32</v>
      </c>
      <c r="AH441" s="5">
        <v>124.08</v>
      </c>
      <c r="AI441" s="5">
        <v>934.36</v>
      </c>
      <c r="AJ441" s="5">
        <v>695.6</v>
      </c>
      <c r="AK441" s="5">
        <v>2063.3000000000002</v>
      </c>
      <c r="AL441" s="5">
        <v>1848.04</v>
      </c>
      <c r="AM441" s="5">
        <v>453.08</v>
      </c>
      <c r="AN441" s="5">
        <v>1010.5</v>
      </c>
      <c r="AO441" s="5">
        <v>3902.88</v>
      </c>
      <c r="AP441" s="5">
        <v>0</v>
      </c>
      <c r="AQ441" s="5">
        <v>865.74</v>
      </c>
      <c r="AR441" s="5">
        <v>713.46</v>
      </c>
      <c r="AS441" s="5">
        <v>517.94000000000005</v>
      </c>
      <c r="AT441" s="5">
        <v>203.98</v>
      </c>
      <c r="AU441" s="5">
        <v>0.89</v>
      </c>
      <c r="AV441" s="5">
        <v>1.38</v>
      </c>
      <c r="AW441" s="5">
        <v>1.06</v>
      </c>
      <c r="AX441" s="5">
        <v>2.6</v>
      </c>
      <c r="AY441" s="5">
        <v>0</v>
      </c>
      <c r="AZ441" s="5">
        <v>0.26</v>
      </c>
      <c r="BA441" s="5">
        <v>0</v>
      </c>
      <c r="BB441" s="5">
        <v>3.17</v>
      </c>
      <c r="BC441" s="5">
        <v>0</v>
      </c>
      <c r="BD441" s="5">
        <v>0.97</v>
      </c>
      <c r="BE441" s="5">
        <v>0.81</v>
      </c>
      <c r="BF441" s="5">
        <v>0.62</v>
      </c>
      <c r="BG441" s="5">
        <v>0</v>
      </c>
      <c r="BH441" s="5">
        <v>0</v>
      </c>
      <c r="BI441" s="5">
        <v>0.26</v>
      </c>
      <c r="BJ441" s="5">
        <v>32.03</v>
      </c>
      <c r="BK441" s="5">
        <v>0</v>
      </c>
      <c r="BL441" s="5">
        <v>0</v>
      </c>
      <c r="BM441" s="5">
        <v>12.5</v>
      </c>
      <c r="BN441" s="5">
        <v>0.26</v>
      </c>
      <c r="BO441" s="5">
        <v>0.08</v>
      </c>
      <c r="BP441" s="5">
        <v>0</v>
      </c>
      <c r="BQ441" s="5">
        <v>0</v>
      </c>
      <c r="BR441" s="5">
        <v>0</v>
      </c>
      <c r="BS441" s="5">
        <v>198.62</v>
      </c>
      <c r="BU441" s="5">
        <v>13.44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20</v>
      </c>
      <c r="CG441" s="5">
        <v>0</v>
      </c>
    </row>
    <row r="442" spans="1:85" s="8" customFormat="1" x14ac:dyDescent="0.25">
      <c r="B442" s="15" t="s">
        <v>85</v>
      </c>
      <c r="C442" s="27">
        <f>C441+C440+C439+C438+C437</f>
        <v>590</v>
      </c>
      <c r="D442" s="21">
        <v>31.72</v>
      </c>
      <c r="E442" s="21">
        <v>21.93</v>
      </c>
      <c r="F442" s="21">
        <v>26.14</v>
      </c>
      <c r="G442" s="21">
        <v>2.73</v>
      </c>
      <c r="H442" s="21">
        <v>105.92</v>
      </c>
      <c r="I442" s="21">
        <v>794.17</v>
      </c>
      <c r="J442" s="22">
        <v>16.149999999999999</v>
      </c>
      <c r="K442" s="22">
        <v>0.95</v>
      </c>
      <c r="L442" s="22">
        <v>2.36</v>
      </c>
      <c r="M442" s="22">
        <v>0</v>
      </c>
      <c r="N442" s="22">
        <v>41.01</v>
      </c>
      <c r="O442" s="22">
        <v>64.900000000000006</v>
      </c>
      <c r="P442" s="22">
        <v>2.4</v>
      </c>
      <c r="Q442" s="22">
        <v>0</v>
      </c>
      <c r="R442" s="22">
        <v>0</v>
      </c>
      <c r="S442" s="22">
        <v>1.77</v>
      </c>
      <c r="T442" s="22">
        <v>5.54</v>
      </c>
      <c r="U442" s="22">
        <v>664.84</v>
      </c>
      <c r="V442" s="22">
        <v>524.44000000000005</v>
      </c>
      <c r="W442" s="22">
        <v>0.54</v>
      </c>
      <c r="X442" s="22">
        <v>2.29</v>
      </c>
      <c r="Y442" s="22">
        <v>9.77</v>
      </c>
      <c r="Z442" s="22">
        <v>1.23</v>
      </c>
      <c r="AA442" s="8">
        <v>0</v>
      </c>
      <c r="AB442" s="8">
        <v>0</v>
      </c>
      <c r="AC442" s="8">
        <v>0</v>
      </c>
      <c r="AD442" s="8">
        <v>2035.15</v>
      </c>
      <c r="AE442" s="8">
        <v>731.24</v>
      </c>
      <c r="AF442" s="8">
        <v>622.49</v>
      </c>
      <c r="AG442" s="8">
        <v>767.2</v>
      </c>
      <c r="AH442" s="8">
        <v>250.06</v>
      </c>
      <c r="AI442" s="8">
        <v>1462.12</v>
      </c>
      <c r="AJ442" s="8">
        <v>1122.47</v>
      </c>
      <c r="AK442" s="8">
        <v>2545.89</v>
      </c>
      <c r="AL442" s="8">
        <v>2313.63</v>
      </c>
      <c r="AM442" s="8">
        <v>666.05</v>
      </c>
      <c r="AN442" s="8">
        <v>1360.78</v>
      </c>
      <c r="AO442" s="8">
        <v>6553.91</v>
      </c>
      <c r="AP442" s="8">
        <v>236.58</v>
      </c>
      <c r="AQ442" s="8">
        <v>1723</v>
      </c>
      <c r="AR442" s="8">
        <v>1180.27</v>
      </c>
      <c r="AS442" s="8">
        <v>823.26</v>
      </c>
      <c r="AT442" s="8">
        <v>414.41</v>
      </c>
      <c r="AU442" s="8">
        <v>1.25</v>
      </c>
      <c r="AV442" s="8">
        <v>1.55</v>
      </c>
      <c r="AW442" s="8">
        <v>1.1399999999999999</v>
      </c>
      <c r="AX442" s="8">
        <v>2.8</v>
      </c>
      <c r="AY442" s="8">
        <v>0.23</v>
      </c>
      <c r="AZ442" s="8">
        <v>1.34</v>
      </c>
      <c r="BA442" s="8">
        <v>0.14000000000000001</v>
      </c>
      <c r="BB442" s="8">
        <v>6.29</v>
      </c>
      <c r="BC442" s="8">
        <v>7.0000000000000007E-2</v>
      </c>
      <c r="BD442" s="8">
        <v>1.94</v>
      </c>
      <c r="BE442" s="8">
        <v>0.82</v>
      </c>
      <c r="BF442" s="8">
        <v>0.62</v>
      </c>
      <c r="BG442" s="8">
        <v>0</v>
      </c>
      <c r="BH442" s="8">
        <v>0.21</v>
      </c>
      <c r="BI442" s="8">
        <v>0.57999999999999996</v>
      </c>
      <c r="BJ442" s="8">
        <v>34.82</v>
      </c>
      <c r="BK442" s="8">
        <v>0</v>
      </c>
      <c r="BL442" s="8">
        <v>0</v>
      </c>
      <c r="BM442" s="8">
        <v>13.68</v>
      </c>
      <c r="BN442" s="8">
        <v>0.28999999999999998</v>
      </c>
      <c r="BO442" s="8">
        <v>0.08</v>
      </c>
      <c r="BP442" s="8">
        <v>0</v>
      </c>
      <c r="BQ442" s="8">
        <v>0</v>
      </c>
      <c r="BR442" s="8">
        <v>0</v>
      </c>
      <c r="BS442" s="8">
        <v>466.27</v>
      </c>
      <c r="BT442" s="8" t="e">
        <f>$I$442/#REF!*100</f>
        <v>#REF!</v>
      </c>
      <c r="BU442" s="8">
        <v>141.75</v>
      </c>
      <c r="BW442" s="8">
        <v>0</v>
      </c>
      <c r="BX442" s="8">
        <v>0</v>
      </c>
      <c r="BY442" s="8">
        <v>0</v>
      </c>
      <c r="BZ442" s="8">
        <v>0</v>
      </c>
      <c r="CA442" s="8">
        <v>0</v>
      </c>
      <c r="CB442" s="8">
        <v>0</v>
      </c>
      <c r="CC442" s="8">
        <v>0</v>
      </c>
      <c r="CD442" s="8">
        <v>0</v>
      </c>
      <c r="CE442" s="8">
        <v>0</v>
      </c>
      <c r="CF442" s="8">
        <v>31</v>
      </c>
      <c r="CG442" s="8">
        <v>0.72</v>
      </c>
    </row>
    <row r="443" spans="1:85" x14ac:dyDescent="0.25">
      <c r="B443" s="23" t="s">
        <v>86</v>
      </c>
      <c r="D443" s="20"/>
      <c r="E443" s="20"/>
      <c r="F443" s="20"/>
      <c r="G443" s="20"/>
      <c r="H443" s="20"/>
      <c r="I443" s="20"/>
    </row>
    <row r="444" spans="1:85" x14ac:dyDescent="0.25">
      <c r="A444" s="5" t="str">
        <f>"-"</f>
        <v>-</v>
      </c>
      <c r="B444" s="10" t="s">
        <v>87</v>
      </c>
      <c r="C444" s="28" t="str">
        <f>"200"</f>
        <v>200</v>
      </c>
      <c r="D444" s="20">
        <v>1</v>
      </c>
      <c r="E444" s="20">
        <v>0</v>
      </c>
      <c r="F444" s="20">
        <v>0.2</v>
      </c>
      <c r="G444" s="20">
        <v>0</v>
      </c>
      <c r="H444" s="20">
        <v>20.2</v>
      </c>
      <c r="I444" s="20">
        <v>86.47999999999999</v>
      </c>
      <c r="J444" s="9">
        <v>0</v>
      </c>
      <c r="K444" s="9">
        <v>0</v>
      </c>
      <c r="L444" s="9">
        <v>0</v>
      </c>
      <c r="M444" s="9">
        <v>0</v>
      </c>
      <c r="N444" s="9">
        <v>19.8</v>
      </c>
      <c r="O444" s="9">
        <v>0.4</v>
      </c>
      <c r="P444" s="9">
        <v>0.4</v>
      </c>
      <c r="Q444" s="9">
        <v>0</v>
      </c>
      <c r="R444" s="9">
        <v>0</v>
      </c>
      <c r="S444" s="9">
        <v>1</v>
      </c>
      <c r="T444" s="9">
        <v>0.6</v>
      </c>
      <c r="U444" s="9">
        <v>52</v>
      </c>
      <c r="V444" s="9">
        <v>240</v>
      </c>
      <c r="W444" s="9">
        <v>0.02</v>
      </c>
      <c r="X444" s="9">
        <v>0.2</v>
      </c>
      <c r="Y444" s="9">
        <v>0.4</v>
      </c>
      <c r="Z444" s="9">
        <v>4</v>
      </c>
      <c r="AA444" s="5">
        <v>0.4</v>
      </c>
      <c r="AB444" s="5">
        <v>0</v>
      </c>
      <c r="AC444" s="5">
        <v>0</v>
      </c>
      <c r="AD444" s="5">
        <v>28</v>
      </c>
      <c r="AE444" s="5">
        <v>28</v>
      </c>
      <c r="AF444" s="5">
        <v>4</v>
      </c>
      <c r="AG444" s="5">
        <v>16</v>
      </c>
      <c r="AH444" s="5">
        <v>4</v>
      </c>
      <c r="AI444" s="5">
        <v>14</v>
      </c>
      <c r="AJ444" s="5">
        <v>26</v>
      </c>
      <c r="AK444" s="5">
        <v>16</v>
      </c>
      <c r="AL444" s="5">
        <v>116</v>
      </c>
      <c r="AM444" s="5">
        <v>10</v>
      </c>
      <c r="AN444" s="5">
        <v>22</v>
      </c>
      <c r="AO444" s="5">
        <v>64</v>
      </c>
      <c r="AP444" s="5">
        <v>340</v>
      </c>
      <c r="AQ444" s="5">
        <v>20</v>
      </c>
      <c r="AR444" s="5">
        <v>24</v>
      </c>
      <c r="AS444" s="5">
        <v>10</v>
      </c>
      <c r="AT444" s="5">
        <v>8</v>
      </c>
      <c r="AU444" s="5">
        <v>2.06</v>
      </c>
      <c r="AV444" s="5">
        <v>1.22</v>
      </c>
      <c r="AW444" s="5">
        <v>0.62</v>
      </c>
      <c r="AX444" s="5">
        <v>1.22</v>
      </c>
      <c r="AY444" s="5">
        <v>1.32</v>
      </c>
      <c r="AZ444" s="5">
        <v>9.2200000000000006</v>
      </c>
      <c r="BA444" s="5">
        <v>0.7</v>
      </c>
      <c r="BB444" s="5">
        <v>11.44</v>
      </c>
      <c r="BC444" s="5">
        <v>0.36</v>
      </c>
      <c r="BD444" s="5">
        <v>6.3</v>
      </c>
      <c r="BE444" s="5">
        <v>0.6</v>
      </c>
      <c r="BF444" s="5">
        <v>0</v>
      </c>
      <c r="BG444" s="5">
        <v>0</v>
      </c>
      <c r="BH444" s="5">
        <v>0</v>
      </c>
      <c r="BI444" s="5">
        <v>1.64</v>
      </c>
      <c r="BJ444" s="5">
        <v>14.04</v>
      </c>
      <c r="BK444" s="5">
        <v>0.14000000000000001</v>
      </c>
      <c r="BL444" s="5">
        <v>0</v>
      </c>
      <c r="BM444" s="5">
        <v>1.26</v>
      </c>
      <c r="BN444" s="5">
        <v>0.54</v>
      </c>
      <c r="BO444" s="5">
        <v>1.02</v>
      </c>
      <c r="BP444" s="5">
        <v>0</v>
      </c>
      <c r="BQ444" s="5">
        <v>0</v>
      </c>
      <c r="BR444" s="5">
        <v>0</v>
      </c>
      <c r="BS444" s="5">
        <v>176.2</v>
      </c>
      <c r="BU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</row>
    <row r="445" spans="1:85" s="8" customFormat="1" x14ac:dyDescent="0.25">
      <c r="B445" s="15" t="s">
        <v>88</v>
      </c>
      <c r="C445" s="25" t="str">
        <f>C444</f>
        <v>200</v>
      </c>
      <c r="D445" s="21">
        <v>1</v>
      </c>
      <c r="E445" s="21">
        <v>0</v>
      </c>
      <c r="F445" s="21">
        <v>0.2</v>
      </c>
      <c r="G445" s="21">
        <v>0</v>
      </c>
      <c r="H445" s="21">
        <v>20.2</v>
      </c>
      <c r="I445" s="21">
        <v>86.48</v>
      </c>
      <c r="J445" s="22">
        <v>0</v>
      </c>
      <c r="K445" s="22">
        <v>0</v>
      </c>
      <c r="L445" s="22">
        <v>0</v>
      </c>
      <c r="M445" s="22">
        <v>0</v>
      </c>
      <c r="N445" s="22">
        <v>19.8</v>
      </c>
      <c r="O445" s="22">
        <v>0.4</v>
      </c>
      <c r="P445" s="22">
        <v>0.4</v>
      </c>
      <c r="Q445" s="22">
        <v>0</v>
      </c>
      <c r="R445" s="22">
        <v>0</v>
      </c>
      <c r="S445" s="22">
        <v>1</v>
      </c>
      <c r="T445" s="22">
        <v>0.6</v>
      </c>
      <c r="U445" s="22">
        <v>52</v>
      </c>
      <c r="V445" s="22">
        <v>240</v>
      </c>
      <c r="W445" s="22">
        <v>0.02</v>
      </c>
      <c r="X445" s="22">
        <v>0.2</v>
      </c>
      <c r="Y445" s="22">
        <v>0.4</v>
      </c>
      <c r="Z445" s="22">
        <v>4</v>
      </c>
      <c r="AA445" s="8">
        <v>0.4</v>
      </c>
      <c r="AB445" s="8">
        <v>0</v>
      </c>
      <c r="AC445" s="8">
        <v>0</v>
      </c>
      <c r="AD445" s="8">
        <v>28</v>
      </c>
      <c r="AE445" s="8">
        <v>28</v>
      </c>
      <c r="AF445" s="8">
        <v>4</v>
      </c>
      <c r="AG445" s="8">
        <v>16</v>
      </c>
      <c r="AH445" s="8">
        <v>4</v>
      </c>
      <c r="AI445" s="8">
        <v>14</v>
      </c>
      <c r="AJ445" s="8">
        <v>26</v>
      </c>
      <c r="AK445" s="8">
        <v>16</v>
      </c>
      <c r="AL445" s="8">
        <v>116</v>
      </c>
      <c r="AM445" s="8">
        <v>10</v>
      </c>
      <c r="AN445" s="8">
        <v>22</v>
      </c>
      <c r="AO445" s="8">
        <v>64</v>
      </c>
      <c r="AP445" s="8">
        <v>340</v>
      </c>
      <c r="AQ445" s="8">
        <v>20</v>
      </c>
      <c r="AR445" s="8">
        <v>24</v>
      </c>
      <c r="AS445" s="8">
        <v>10</v>
      </c>
      <c r="AT445" s="8">
        <v>8</v>
      </c>
      <c r="AU445" s="8">
        <v>2.06</v>
      </c>
      <c r="AV445" s="8">
        <v>1.22</v>
      </c>
      <c r="AW445" s="8">
        <v>0.62</v>
      </c>
      <c r="AX445" s="8">
        <v>1.22</v>
      </c>
      <c r="AY445" s="8">
        <v>1.32</v>
      </c>
      <c r="AZ445" s="8">
        <v>9.2200000000000006</v>
      </c>
      <c r="BA445" s="8">
        <v>0.7</v>
      </c>
      <c r="BB445" s="8">
        <v>11.44</v>
      </c>
      <c r="BC445" s="8">
        <v>0.36</v>
      </c>
      <c r="BD445" s="8">
        <v>6.3</v>
      </c>
      <c r="BE445" s="8">
        <v>0.6</v>
      </c>
      <c r="BF445" s="8">
        <v>0</v>
      </c>
      <c r="BG445" s="8">
        <v>0</v>
      </c>
      <c r="BH445" s="8">
        <v>0</v>
      </c>
      <c r="BI445" s="8">
        <v>1.64</v>
      </c>
      <c r="BJ445" s="8">
        <v>14.04</v>
      </c>
      <c r="BK445" s="8">
        <v>0.14000000000000001</v>
      </c>
      <c r="BL445" s="8">
        <v>0</v>
      </c>
      <c r="BM445" s="8">
        <v>1.26</v>
      </c>
      <c r="BN445" s="8">
        <v>0.54</v>
      </c>
      <c r="BO445" s="8">
        <v>1.02</v>
      </c>
      <c r="BP445" s="8">
        <v>0</v>
      </c>
      <c r="BQ445" s="8">
        <v>0</v>
      </c>
      <c r="BR445" s="8">
        <v>0</v>
      </c>
      <c r="BS445" s="8">
        <v>176.2</v>
      </c>
      <c r="BT445" s="8" t="e">
        <f>$I$445/#REF!*100</f>
        <v>#REF!</v>
      </c>
      <c r="BU445" s="8">
        <v>0</v>
      </c>
      <c r="BW445" s="8">
        <v>0</v>
      </c>
      <c r="BX445" s="8">
        <v>0</v>
      </c>
      <c r="BY445" s="8">
        <v>0</v>
      </c>
      <c r="BZ445" s="8">
        <v>0</v>
      </c>
      <c r="CA445" s="8">
        <v>0</v>
      </c>
      <c r="CB445" s="8">
        <v>0</v>
      </c>
      <c r="CC445" s="8">
        <v>0</v>
      </c>
      <c r="CD445" s="8">
        <v>0</v>
      </c>
      <c r="CE445" s="8">
        <v>0</v>
      </c>
      <c r="CF445" s="8">
        <v>0</v>
      </c>
      <c r="CG445" s="8">
        <v>0</v>
      </c>
    </row>
    <row r="446" spans="1:85" x14ac:dyDescent="0.25">
      <c r="B446" s="23" t="s">
        <v>89</v>
      </c>
      <c r="D446" s="20"/>
      <c r="E446" s="20"/>
      <c r="F446" s="20"/>
      <c r="G446" s="20"/>
      <c r="H446" s="20"/>
      <c r="I446" s="20"/>
    </row>
    <row r="447" spans="1:85" x14ac:dyDescent="0.25">
      <c r="A447" s="5" t="str">
        <f>"22/1"</f>
        <v>22/1</v>
      </c>
      <c r="B447" s="10" t="s">
        <v>185</v>
      </c>
      <c r="C447" s="28" t="str">
        <f>"80"</f>
        <v>80</v>
      </c>
      <c r="D447" s="20">
        <v>0.71</v>
      </c>
      <c r="E447" s="20">
        <v>0</v>
      </c>
      <c r="F447" s="20">
        <v>4.03</v>
      </c>
      <c r="G447" s="20">
        <v>4.03</v>
      </c>
      <c r="H447" s="20">
        <v>2.37</v>
      </c>
      <c r="I447" s="20">
        <v>51.029383999999986</v>
      </c>
      <c r="J447" s="9">
        <v>0.5</v>
      </c>
      <c r="K447" s="9">
        <v>2.6</v>
      </c>
      <c r="L447" s="9">
        <v>0</v>
      </c>
      <c r="M447" s="9">
        <v>0</v>
      </c>
      <c r="N447" s="9">
        <v>2.2200000000000002</v>
      </c>
      <c r="O447" s="9">
        <v>0.15</v>
      </c>
      <c r="P447" s="9">
        <v>0.9</v>
      </c>
      <c r="Q447" s="9">
        <v>0</v>
      </c>
      <c r="R447" s="9">
        <v>0</v>
      </c>
      <c r="S447" s="9">
        <v>0.35</v>
      </c>
      <c r="T447" s="9">
        <v>0.84</v>
      </c>
      <c r="U447" s="9">
        <v>155.74</v>
      </c>
      <c r="V447" s="9">
        <v>163.46</v>
      </c>
      <c r="W447" s="9">
        <v>0.03</v>
      </c>
      <c r="X447" s="9">
        <v>0.27</v>
      </c>
      <c r="Y447" s="9">
        <v>0.39</v>
      </c>
      <c r="Z447" s="9">
        <v>13.33</v>
      </c>
      <c r="AA447" s="5">
        <v>0</v>
      </c>
      <c r="AB447" s="5">
        <v>0</v>
      </c>
      <c r="AC447" s="5">
        <v>0</v>
      </c>
      <c r="AD447" s="5">
        <v>24.7</v>
      </c>
      <c r="AE447" s="5">
        <v>24.85</v>
      </c>
      <c r="AF447" s="5">
        <v>4.8600000000000003</v>
      </c>
      <c r="AG447" s="5">
        <v>18.78</v>
      </c>
      <c r="AH447" s="5">
        <v>4.9000000000000004</v>
      </c>
      <c r="AI447" s="5">
        <v>15.8</v>
      </c>
      <c r="AJ447" s="5">
        <v>19.760000000000002</v>
      </c>
      <c r="AK447" s="5">
        <v>24.89</v>
      </c>
      <c r="AL447" s="5">
        <v>72.790000000000006</v>
      </c>
      <c r="AM447" s="5">
        <v>9.8000000000000007</v>
      </c>
      <c r="AN447" s="5">
        <v>17.72</v>
      </c>
      <c r="AO447" s="5">
        <v>250.88</v>
      </c>
      <c r="AP447" s="5">
        <v>0</v>
      </c>
      <c r="AQ447" s="5">
        <v>13.45</v>
      </c>
      <c r="AR447" s="5">
        <v>19.72</v>
      </c>
      <c r="AS447" s="5">
        <v>17.21</v>
      </c>
      <c r="AT447" s="5">
        <v>4.43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0.24</v>
      </c>
      <c r="BC447" s="5">
        <v>0</v>
      </c>
      <c r="BD447" s="5">
        <v>0.16</v>
      </c>
      <c r="BE447" s="5">
        <v>0.01</v>
      </c>
      <c r="BF447" s="5">
        <v>0.03</v>
      </c>
      <c r="BG447" s="5">
        <v>0</v>
      </c>
      <c r="BH447" s="5">
        <v>0</v>
      </c>
      <c r="BI447" s="5">
        <v>0</v>
      </c>
      <c r="BJ447" s="5">
        <v>0.93</v>
      </c>
      <c r="BK447" s="5">
        <v>0</v>
      </c>
      <c r="BL447" s="5">
        <v>0</v>
      </c>
      <c r="BM447" s="5">
        <v>2.31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71</v>
      </c>
      <c r="BU447" s="5">
        <v>55.79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0.4</v>
      </c>
    </row>
    <row r="448" spans="1:85" x14ac:dyDescent="0.25">
      <c r="A448" s="5" t="str">
        <f>"19/2"</f>
        <v>19/2</v>
      </c>
      <c r="B448" s="10" t="s">
        <v>186</v>
      </c>
      <c r="C448" s="28" t="str">
        <f>"250"</f>
        <v>250</v>
      </c>
      <c r="D448" s="20">
        <v>2.91</v>
      </c>
      <c r="E448" s="20">
        <v>0</v>
      </c>
      <c r="F448" s="20">
        <v>5.0199999999999996</v>
      </c>
      <c r="G448" s="20">
        <v>5.71</v>
      </c>
      <c r="H448" s="20">
        <v>19.239999999999998</v>
      </c>
      <c r="I448" s="20">
        <v>139.25550857142855</v>
      </c>
      <c r="J448" s="9">
        <v>0.73</v>
      </c>
      <c r="K448" s="9">
        <v>3.25</v>
      </c>
      <c r="L448" s="9">
        <v>0.11</v>
      </c>
      <c r="M448" s="9">
        <v>0</v>
      </c>
      <c r="N448" s="9">
        <v>2.52</v>
      </c>
      <c r="O448" s="9">
        <v>16.73</v>
      </c>
      <c r="P448" s="9">
        <v>1.84</v>
      </c>
      <c r="Q448" s="9">
        <v>0</v>
      </c>
      <c r="R448" s="9">
        <v>0</v>
      </c>
      <c r="S448" s="9">
        <v>0.2</v>
      </c>
      <c r="T448" s="9">
        <v>2.38</v>
      </c>
      <c r="U448" s="9">
        <v>486.9</v>
      </c>
      <c r="V448" s="9">
        <v>409.93</v>
      </c>
      <c r="W448" s="9">
        <v>0.05</v>
      </c>
      <c r="X448" s="9">
        <v>1</v>
      </c>
      <c r="Y448" s="9">
        <v>2.0099999999999998</v>
      </c>
      <c r="Z448" s="9">
        <v>6.25</v>
      </c>
      <c r="AA448" s="5">
        <v>0</v>
      </c>
      <c r="AB448" s="5">
        <v>0</v>
      </c>
      <c r="AC448" s="5">
        <v>0</v>
      </c>
      <c r="AD448" s="5">
        <v>213.33</v>
      </c>
      <c r="AE448" s="5">
        <v>76.989999999999995</v>
      </c>
      <c r="AF448" s="5">
        <v>41.45</v>
      </c>
      <c r="AG448" s="5">
        <v>75.83</v>
      </c>
      <c r="AH448" s="5">
        <v>34.67</v>
      </c>
      <c r="AI448" s="5">
        <v>96.91</v>
      </c>
      <c r="AJ448" s="5">
        <v>166.66</v>
      </c>
      <c r="AK448" s="5">
        <v>158.72</v>
      </c>
      <c r="AL448" s="5">
        <v>136.80000000000001</v>
      </c>
      <c r="AM448" s="5">
        <v>40.61</v>
      </c>
      <c r="AN448" s="5">
        <v>64.760000000000005</v>
      </c>
      <c r="AO448" s="5">
        <v>426.16</v>
      </c>
      <c r="AP448" s="5">
        <v>2</v>
      </c>
      <c r="AQ448" s="5">
        <v>115.84</v>
      </c>
      <c r="AR448" s="5">
        <v>101.69</v>
      </c>
      <c r="AS448" s="5">
        <v>68.72</v>
      </c>
      <c r="AT448" s="5">
        <v>30.56</v>
      </c>
      <c r="AU448" s="5">
        <v>0.01</v>
      </c>
      <c r="AV448" s="5">
        <v>0.01</v>
      </c>
      <c r="AW448" s="5">
        <v>0</v>
      </c>
      <c r="AX448" s="5">
        <v>0.01</v>
      </c>
      <c r="AY448" s="5">
        <v>0.01</v>
      </c>
      <c r="AZ448" s="5">
        <v>0.05</v>
      </c>
      <c r="BA448" s="5">
        <v>0</v>
      </c>
      <c r="BB448" s="5">
        <v>0.41</v>
      </c>
      <c r="BC448" s="5">
        <v>0</v>
      </c>
      <c r="BD448" s="5">
        <v>0.23</v>
      </c>
      <c r="BE448" s="5">
        <v>0.02</v>
      </c>
      <c r="BF448" s="5">
        <v>0.03</v>
      </c>
      <c r="BG448" s="5">
        <v>0</v>
      </c>
      <c r="BH448" s="5">
        <v>0</v>
      </c>
      <c r="BI448" s="5">
        <v>0.01</v>
      </c>
      <c r="BJ448" s="5">
        <v>1.28</v>
      </c>
      <c r="BK448" s="5">
        <v>0</v>
      </c>
      <c r="BL448" s="5">
        <v>0</v>
      </c>
      <c r="BM448" s="5">
        <v>3.24</v>
      </c>
      <c r="BN448" s="5">
        <v>0.01</v>
      </c>
      <c r="BO448" s="5">
        <v>0.01</v>
      </c>
      <c r="BP448" s="5">
        <v>0</v>
      </c>
      <c r="BQ448" s="5">
        <v>0</v>
      </c>
      <c r="BR448" s="5">
        <v>0</v>
      </c>
      <c r="BS448" s="5">
        <v>263.33</v>
      </c>
      <c r="BU448" s="5">
        <v>202.19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1.25</v>
      </c>
    </row>
    <row r="449" spans="1:85" x14ac:dyDescent="0.25">
      <c r="A449" s="5" t="str">
        <f>"4/8"</f>
        <v>4/8</v>
      </c>
      <c r="B449" s="10" t="s">
        <v>187</v>
      </c>
      <c r="C449" s="28" t="str">
        <f>"200"</f>
        <v>200</v>
      </c>
      <c r="D449" s="20">
        <v>14.8</v>
      </c>
      <c r="E449" s="20">
        <v>11.9</v>
      </c>
      <c r="F449" s="20">
        <v>16.510000000000002</v>
      </c>
      <c r="G449" s="20">
        <v>8.52</v>
      </c>
      <c r="H449" s="20">
        <v>34.549999999999997</v>
      </c>
      <c r="I449" s="20">
        <v>353.25150000000002</v>
      </c>
      <c r="J449" s="9">
        <v>5.69</v>
      </c>
      <c r="K449" s="9">
        <v>5.2</v>
      </c>
      <c r="L449" s="9">
        <v>0</v>
      </c>
      <c r="M449" s="9">
        <v>0</v>
      </c>
      <c r="N449" s="9">
        <v>2.65</v>
      </c>
      <c r="O449" s="9">
        <v>31.9</v>
      </c>
      <c r="P449" s="9">
        <v>2.16</v>
      </c>
      <c r="Q449" s="9">
        <v>0</v>
      </c>
      <c r="R449" s="9">
        <v>0</v>
      </c>
      <c r="S449" s="9">
        <v>0.1</v>
      </c>
      <c r="T449" s="9">
        <v>2.4700000000000002</v>
      </c>
      <c r="U449" s="9">
        <v>517.4</v>
      </c>
      <c r="V449" s="9">
        <v>286.66000000000003</v>
      </c>
      <c r="W449" s="9">
        <v>0.11</v>
      </c>
      <c r="X449" s="9">
        <v>3.23</v>
      </c>
      <c r="Y449" s="9">
        <v>7.16</v>
      </c>
      <c r="Z449" s="9">
        <v>0.96</v>
      </c>
      <c r="AA449" s="5">
        <v>0</v>
      </c>
      <c r="AB449" s="5">
        <v>0</v>
      </c>
      <c r="AC449" s="5">
        <v>0</v>
      </c>
      <c r="AD449" s="5">
        <v>1179</v>
      </c>
      <c r="AE449" s="5">
        <v>1081.99</v>
      </c>
      <c r="AF449" s="5">
        <v>341.96</v>
      </c>
      <c r="AG449" s="5">
        <v>598.69000000000005</v>
      </c>
      <c r="AH449" s="5">
        <v>173.29</v>
      </c>
      <c r="AI449" s="5">
        <v>652.29</v>
      </c>
      <c r="AJ449" s="5">
        <v>840.28</v>
      </c>
      <c r="AK449" s="5">
        <v>866.94</v>
      </c>
      <c r="AL449" s="5">
        <v>1340.2</v>
      </c>
      <c r="AM449" s="5">
        <v>507.08</v>
      </c>
      <c r="AN449" s="5">
        <v>714.76</v>
      </c>
      <c r="AO449" s="5">
        <v>2443.5500000000002</v>
      </c>
      <c r="AP449" s="5">
        <v>176.38</v>
      </c>
      <c r="AQ449" s="5">
        <v>567.88</v>
      </c>
      <c r="AR449" s="5">
        <v>625.73</v>
      </c>
      <c r="AS449" s="5">
        <v>530.82000000000005</v>
      </c>
      <c r="AT449" s="5">
        <v>220.38</v>
      </c>
      <c r="AU449" s="5">
        <v>0.01</v>
      </c>
      <c r="AV449" s="5">
        <v>0.01</v>
      </c>
      <c r="AW449" s="5">
        <v>0</v>
      </c>
      <c r="AX449" s="5">
        <v>0.01</v>
      </c>
      <c r="AY449" s="5">
        <v>0.01</v>
      </c>
      <c r="AZ449" s="5">
        <v>0.05</v>
      </c>
      <c r="BA449" s="5">
        <v>0</v>
      </c>
      <c r="BB449" s="5">
        <v>0.57999999999999996</v>
      </c>
      <c r="BC449" s="5">
        <v>0</v>
      </c>
      <c r="BD449" s="5">
        <v>0.34</v>
      </c>
      <c r="BE449" s="5">
        <v>0.02</v>
      </c>
      <c r="BF449" s="5">
        <v>0.05</v>
      </c>
      <c r="BG449" s="5">
        <v>0</v>
      </c>
      <c r="BH449" s="5">
        <v>0</v>
      </c>
      <c r="BI449" s="5">
        <v>0.01</v>
      </c>
      <c r="BJ449" s="5">
        <v>1.88</v>
      </c>
      <c r="BK449" s="5">
        <v>0</v>
      </c>
      <c r="BL449" s="5">
        <v>0</v>
      </c>
      <c r="BM449" s="5">
        <v>4.83</v>
      </c>
      <c r="BN449" s="5">
        <v>0</v>
      </c>
      <c r="BO449" s="5">
        <v>0.01</v>
      </c>
      <c r="BP449" s="5">
        <v>0</v>
      </c>
      <c r="BQ449" s="5">
        <v>0</v>
      </c>
      <c r="BR449" s="5">
        <v>0</v>
      </c>
      <c r="BS449" s="5">
        <v>179.45</v>
      </c>
      <c r="BU449" s="5">
        <v>384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1.2</v>
      </c>
    </row>
    <row r="450" spans="1:85" x14ac:dyDescent="0.25">
      <c r="A450" s="5" t="str">
        <f>"-"</f>
        <v>-</v>
      </c>
      <c r="B450" s="10" t="s">
        <v>93</v>
      </c>
      <c r="C450" s="28" t="str">
        <f>"80"</f>
        <v>80</v>
      </c>
      <c r="D450" s="20">
        <v>5.28</v>
      </c>
      <c r="E450" s="20">
        <v>0</v>
      </c>
      <c r="F450" s="20">
        <v>0.96</v>
      </c>
      <c r="G450" s="20">
        <v>0.96</v>
      </c>
      <c r="H450" s="20">
        <v>26.72</v>
      </c>
      <c r="I450" s="20">
        <v>154.70400000000001</v>
      </c>
      <c r="J450" s="9">
        <v>0.16</v>
      </c>
      <c r="K450" s="9">
        <v>0</v>
      </c>
      <c r="L450" s="9">
        <v>0</v>
      </c>
      <c r="M450" s="9">
        <v>0</v>
      </c>
      <c r="N450" s="9">
        <v>0.96</v>
      </c>
      <c r="O450" s="9">
        <v>25.76</v>
      </c>
      <c r="P450" s="9">
        <v>6.64</v>
      </c>
      <c r="Q450" s="9">
        <v>0</v>
      </c>
      <c r="R450" s="9">
        <v>0</v>
      </c>
      <c r="S450" s="9">
        <v>0.8</v>
      </c>
      <c r="T450" s="9">
        <v>2</v>
      </c>
      <c r="U450" s="9">
        <v>488</v>
      </c>
      <c r="V450" s="9">
        <v>196</v>
      </c>
      <c r="W450" s="9">
        <v>0.06</v>
      </c>
      <c r="X450" s="9">
        <v>0.56000000000000005</v>
      </c>
      <c r="Y450" s="9">
        <v>1.6</v>
      </c>
      <c r="Z450" s="9">
        <v>0</v>
      </c>
      <c r="AA450" s="5">
        <v>0</v>
      </c>
      <c r="AB450" s="5">
        <v>0</v>
      </c>
      <c r="AC450" s="5">
        <v>0</v>
      </c>
      <c r="AD450" s="5">
        <v>341.6</v>
      </c>
      <c r="AE450" s="5">
        <v>178.4</v>
      </c>
      <c r="AF450" s="5">
        <v>74.400000000000006</v>
      </c>
      <c r="AG450" s="5">
        <v>158.4</v>
      </c>
      <c r="AH450" s="5">
        <v>64</v>
      </c>
      <c r="AI450" s="5">
        <v>296.8</v>
      </c>
      <c r="AJ450" s="5">
        <v>237.6</v>
      </c>
      <c r="AK450" s="5">
        <v>232.8</v>
      </c>
      <c r="AL450" s="5">
        <v>371.2</v>
      </c>
      <c r="AM450" s="5">
        <v>99.2</v>
      </c>
      <c r="AN450" s="5">
        <v>248</v>
      </c>
      <c r="AO450" s="5">
        <v>1223.2</v>
      </c>
      <c r="AP450" s="5">
        <v>0</v>
      </c>
      <c r="AQ450" s="5">
        <v>420.8</v>
      </c>
      <c r="AR450" s="5">
        <v>232.8</v>
      </c>
      <c r="AS450" s="5">
        <v>144</v>
      </c>
      <c r="AT450" s="5">
        <v>104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  <c r="BB450" s="5">
        <v>0.11</v>
      </c>
      <c r="BC450" s="5">
        <v>0</v>
      </c>
      <c r="BD450" s="5">
        <v>0.01</v>
      </c>
      <c r="BE450" s="5">
        <v>0.02</v>
      </c>
      <c r="BF450" s="5">
        <v>0</v>
      </c>
      <c r="BG450" s="5">
        <v>0</v>
      </c>
      <c r="BH450" s="5">
        <v>0</v>
      </c>
      <c r="BI450" s="5">
        <v>0.01</v>
      </c>
      <c r="BJ450" s="5">
        <v>0.09</v>
      </c>
      <c r="BK450" s="5">
        <v>0</v>
      </c>
      <c r="BL450" s="5">
        <v>0</v>
      </c>
      <c r="BM450" s="5">
        <v>0.38</v>
      </c>
      <c r="BN450" s="5">
        <v>0.06</v>
      </c>
      <c r="BO450" s="5">
        <v>0</v>
      </c>
      <c r="BP450" s="5">
        <v>0</v>
      </c>
      <c r="BQ450" s="5">
        <v>0</v>
      </c>
      <c r="BR450" s="5">
        <v>0</v>
      </c>
      <c r="BS450" s="5">
        <v>37.6</v>
      </c>
      <c r="BU450" s="5">
        <v>0.67</v>
      </c>
      <c r="BW450" s="5">
        <v>0</v>
      </c>
      <c r="BX450" s="5">
        <v>0</v>
      </c>
      <c r="BY450" s="5">
        <v>0</v>
      </c>
      <c r="BZ450" s="5">
        <v>0</v>
      </c>
      <c r="CA450" s="5">
        <v>0</v>
      </c>
      <c r="CB450" s="5">
        <v>0</v>
      </c>
      <c r="CC450" s="5">
        <v>0</v>
      </c>
      <c r="CD450" s="5">
        <v>0</v>
      </c>
      <c r="CE450" s="5">
        <v>0</v>
      </c>
      <c r="CF450" s="5">
        <v>0</v>
      </c>
      <c r="CG450" s="5">
        <v>0</v>
      </c>
    </row>
    <row r="451" spans="1:85" x14ac:dyDescent="0.25">
      <c r="A451" s="5" t="str">
        <f>"4/10"</f>
        <v>4/10</v>
      </c>
      <c r="B451" s="10" t="s">
        <v>119</v>
      </c>
      <c r="C451" s="28" t="str">
        <f>"200"</f>
        <v>200</v>
      </c>
      <c r="D451" s="20">
        <v>0.33</v>
      </c>
      <c r="E451" s="20">
        <v>0</v>
      </c>
      <c r="F451" s="20">
        <v>0.02</v>
      </c>
      <c r="G451" s="20">
        <v>0.02</v>
      </c>
      <c r="H451" s="20">
        <v>20.16</v>
      </c>
      <c r="I451" s="20">
        <v>80.163999999999987</v>
      </c>
      <c r="J451" s="9">
        <v>0</v>
      </c>
      <c r="K451" s="9">
        <v>0</v>
      </c>
      <c r="L451" s="9">
        <v>0</v>
      </c>
      <c r="M451" s="9">
        <v>0</v>
      </c>
      <c r="N451" s="9">
        <v>20.010000000000002</v>
      </c>
      <c r="O451" s="9">
        <v>0.15</v>
      </c>
      <c r="P451" s="9">
        <v>1.02</v>
      </c>
      <c r="Q451" s="9">
        <v>0</v>
      </c>
      <c r="R451" s="9">
        <v>0</v>
      </c>
      <c r="S451" s="9">
        <v>0</v>
      </c>
      <c r="T451" s="9">
        <v>0.34</v>
      </c>
      <c r="U451" s="9">
        <v>1</v>
      </c>
      <c r="V451" s="9">
        <v>86.3</v>
      </c>
      <c r="W451" s="9">
        <v>0.01</v>
      </c>
      <c r="X451" s="9">
        <v>0.15</v>
      </c>
      <c r="Y451" s="9">
        <v>0</v>
      </c>
      <c r="Z451" s="9">
        <v>20.2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0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U451" s="5">
        <v>29.17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15</v>
      </c>
      <c r="CG451" s="5">
        <v>0</v>
      </c>
    </row>
    <row r="452" spans="1:85" s="8" customFormat="1" x14ac:dyDescent="0.25">
      <c r="B452" s="15" t="s">
        <v>95</v>
      </c>
      <c r="C452" s="25">
        <f>C451+C450+C449+C448+C447+C446</f>
        <v>810</v>
      </c>
      <c r="D452" s="21">
        <v>24.04</v>
      </c>
      <c r="E452" s="21">
        <v>11.9</v>
      </c>
      <c r="F452" s="21">
        <v>26.54</v>
      </c>
      <c r="G452" s="21">
        <v>19.23</v>
      </c>
      <c r="H452" s="21">
        <v>103.04</v>
      </c>
      <c r="I452" s="21">
        <v>778.4</v>
      </c>
      <c r="J452" s="22">
        <v>7.08</v>
      </c>
      <c r="K452" s="22">
        <v>11.05</v>
      </c>
      <c r="L452" s="22">
        <v>0.11</v>
      </c>
      <c r="M452" s="22">
        <v>0</v>
      </c>
      <c r="N452" s="22">
        <v>28.36</v>
      </c>
      <c r="O452" s="22">
        <v>74.69</v>
      </c>
      <c r="P452" s="22">
        <v>12.56</v>
      </c>
      <c r="Q452" s="22">
        <v>0</v>
      </c>
      <c r="R452" s="22">
        <v>0</v>
      </c>
      <c r="S452" s="22">
        <v>1.44</v>
      </c>
      <c r="T452" s="22">
        <v>8.02</v>
      </c>
      <c r="U452" s="22">
        <v>1649.04</v>
      </c>
      <c r="V452" s="22">
        <v>1142.3499999999999</v>
      </c>
      <c r="W452" s="22">
        <v>0.26</v>
      </c>
      <c r="X452" s="22">
        <v>5.21</v>
      </c>
      <c r="Y452" s="22">
        <v>11.15</v>
      </c>
      <c r="Z452" s="22">
        <v>40.74</v>
      </c>
      <c r="AA452" s="8">
        <v>0</v>
      </c>
      <c r="AB452" s="8">
        <v>0</v>
      </c>
      <c r="AC452" s="8">
        <v>0</v>
      </c>
      <c r="AD452" s="8">
        <v>1758.63</v>
      </c>
      <c r="AE452" s="8">
        <v>1362.23</v>
      </c>
      <c r="AF452" s="8">
        <v>462.67</v>
      </c>
      <c r="AG452" s="8">
        <v>851.7</v>
      </c>
      <c r="AH452" s="8">
        <v>276.86</v>
      </c>
      <c r="AI452" s="8">
        <v>1061.8</v>
      </c>
      <c r="AJ452" s="8">
        <v>1264.3</v>
      </c>
      <c r="AK452" s="8">
        <v>1283.3499999999999</v>
      </c>
      <c r="AL452" s="8">
        <v>1921</v>
      </c>
      <c r="AM452" s="8">
        <v>656.69</v>
      </c>
      <c r="AN452" s="8">
        <v>1045.24</v>
      </c>
      <c r="AO452" s="8">
        <v>4343.8</v>
      </c>
      <c r="AP452" s="8">
        <v>178.38</v>
      </c>
      <c r="AQ452" s="8">
        <v>1117.96</v>
      </c>
      <c r="AR452" s="8">
        <v>979.93</v>
      </c>
      <c r="AS452" s="8">
        <v>760.75</v>
      </c>
      <c r="AT452" s="8">
        <v>359.37</v>
      </c>
      <c r="AU452" s="8">
        <v>0.02</v>
      </c>
      <c r="AV452" s="8">
        <v>0.01</v>
      </c>
      <c r="AW452" s="8">
        <v>0.01</v>
      </c>
      <c r="AX452" s="8">
        <v>0.01</v>
      </c>
      <c r="AY452" s="8">
        <v>0.01</v>
      </c>
      <c r="AZ452" s="8">
        <v>0.11</v>
      </c>
      <c r="BA452" s="8">
        <v>0.01</v>
      </c>
      <c r="BB452" s="8">
        <v>1.34</v>
      </c>
      <c r="BC452" s="8">
        <v>0</v>
      </c>
      <c r="BD452" s="8">
        <v>0.74</v>
      </c>
      <c r="BE452" s="8">
        <v>7.0000000000000007E-2</v>
      </c>
      <c r="BF452" s="8">
        <v>0.11</v>
      </c>
      <c r="BG452" s="8">
        <v>0</v>
      </c>
      <c r="BH452" s="8">
        <v>0.01</v>
      </c>
      <c r="BI452" s="8">
        <v>0.03</v>
      </c>
      <c r="BJ452" s="8">
        <v>4.17</v>
      </c>
      <c r="BK452" s="8">
        <v>0</v>
      </c>
      <c r="BL452" s="8">
        <v>0</v>
      </c>
      <c r="BM452" s="8">
        <v>10.77</v>
      </c>
      <c r="BN452" s="8">
        <v>7.0000000000000007E-2</v>
      </c>
      <c r="BO452" s="8">
        <v>0.01</v>
      </c>
      <c r="BP452" s="8">
        <v>0</v>
      </c>
      <c r="BQ452" s="8">
        <v>0</v>
      </c>
      <c r="BR452" s="8">
        <v>0</v>
      </c>
      <c r="BS452" s="8">
        <v>551.38</v>
      </c>
      <c r="BT452" s="8" t="e">
        <f>$I$452/#REF!*100</f>
        <v>#REF!</v>
      </c>
      <c r="BU452" s="8">
        <v>671.82</v>
      </c>
      <c r="BW452" s="8">
        <v>0</v>
      </c>
      <c r="BX452" s="8">
        <v>0</v>
      </c>
      <c r="BY452" s="8">
        <v>0</v>
      </c>
      <c r="BZ452" s="8">
        <v>0</v>
      </c>
      <c r="CA452" s="8">
        <v>0</v>
      </c>
      <c r="CB452" s="8">
        <v>0</v>
      </c>
      <c r="CC452" s="8">
        <v>0</v>
      </c>
      <c r="CD452" s="8">
        <v>0</v>
      </c>
      <c r="CE452" s="8">
        <v>0</v>
      </c>
      <c r="CF452" s="8">
        <v>15</v>
      </c>
      <c r="CG452" s="8">
        <v>2.85</v>
      </c>
    </row>
    <row r="453" spans="1:85" x14ac:dyDescent="0.25">
      <c r="B453" s="23" t="s">
        <v>96</v>
      </c>
      <c r="D453" s="20"/>
      <c r="E453" s="20"/>
      <c r="F453" s="20"/>
      <c r="G453" s="20"/>
      <c r="H453" s="20"/>
      <c r="I453" s="20"/>
    </row>
    <row r="454" spans="1:85" x14ac:dyDescent="0.25">
      <c r="A454" s="5" t="str">
        <f>"21/10"</f>
        <v>21/10</v>
      </c>
      <c r="B454" s="10" t="s">
        <v>144</v>
      </c>
      <c r="C454" s="28" t="str">
        <f>"200"</f>
        <v>200</v>
      </c>
      <c r="D454" s="20">
        <v>5.45</v>
      </c>
      <c r="E454" s="20">
        <v>5.8</v>
      </c>
      <c r="F454" s="20">
        <v>4.4000000000000004</v>
      </c>
      <c r="G454" s="20">
        <v>0</v>
      </c>
      <c r="H454" s="20">
        <v>8.74</v>
      </c>
      <c r="I454" s="20">
        <v>95.204800000000006</v>
      </c>
      <c r="J454" s="9">
        <v>3.4</v>
      </c>
      <c r="K454" s="9">
        <v>0</v>
      </c>
      <c r="L454" s="9">
        <v>3.4</v>
      </c>
      <c r="M454" s="9">
        <v>0</v>
      </c>
      <c r="N454" s="9">
        <v>8.74</v>
      </c>
      <c r="O454" s="9">
        <v>0</v>
      </c>
      <c r="P454" s="9">
        <v>0</v>
      </c>
      <c r="Q454" s="9">
        <v>0</v>
      </c>
      <c r="R454" s="9">
        <v>0</v>
      </c>
      <c r="S454" s="9">
        <v>0.2</v>
      </c>
      <c r="T454" s="9">
        <v>1.4</v>
      </c>
      <c r="U454" s="9">
        <v>0</v>
      </c>
      <c r="V454" s="9">
        <v>256.95999999999998</v>
      </c>
      <c r="W454" s="9">
        <v>0.24</v>
      </c>
      <c r="X454" s="9">
        <v>0.16</v>
      </c>
      <c r="Y454" s="9">
        <v>1.6</v>
      </c>
      <c r="Z454" s="9">
        <v>1.04</v>
      </c>
      <c r="AA454" s="5">
        <v>0</v>
      </c>
      <c r="AB454" s="5">
        <v>0</v>
      </c>
      <c r="AC454" s="5">
        <v>0</v>
      </c>
      <c r="AD454" s="5">
        <v>0</v>
      </c>
      <c r="AE454" s="5">
        <v>0</v>
      </c>
      <c r="AF454" s="5">
        <v>0</v>
      </c>
      <c r="AG454" s="5">
        <v>0</v>
      </c>
      <c r="AH454" s="5">
        <v>0</v>
      </c>
      <c r="AI454" s="5">
        <v>0</v>
      </c>
      <c r="AJ454" s="5">
        <v>0</v>
      </c>
      <c r="AK454" s="5"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v>0</v>
      </c>
      <c r="AR454" s="5">
        <v>0</v>
      </c>
      <c r="AS454" s="5">
        <v>0</v>
      </c>
      <c r="AT454" s="5">
        <v>0</v>
      </c>
      <c r="AU454" s="5">
        <v>0</v>
      </c>
      <c r="AV454" s="5">
        <v>0</v>
      </c>
      <c r="AW454" s="5">
        <v>0</v>
      </c>
      <c r="AX454" s="5">
        <v>0</v>
      </c>
      <c r="AY454" s="5">
        <v>0</v>
      </c>
      <c r="AZ454" s="5">
        <v>0</v>
      </c>
      <c r="BA454" s="5">
        <v>0</v>
      </c>
      <c r="BB454" s="5">
        <v>0</v>
      </c>
      <c r="BC454" s="5">
        <v>0</v>
      </c>
      <c r="BD454" s="5">
        <v>0</v>
      </c>
      <c r="BE454" s="5">
        <v>0</v>
      </c>
      <c r="BF454" s="5">
        <v>0</v>
      </c>
      <c r="BG454" s="5">
        <v>0</v>
      </c>
      <c r="BH454" s="5">
        <v>0</v>
      </c>
      <c r="BI454" s="5">
        <v>0</v>
      </c>
      <c r="BJ454" s="5">
        <v>0</v>
      </c>
      <c r="BK454" s="5">
        <v>0</v>
      </c>
      <c r="BL454" s="5">
        <v>0</v>
      </c>
      <c r="BM454" s="5">
        <v>0</v>
      </c>
      <c r="BN454" s="5">
        <v>0</v>
      </c>
      <c r="BO454" s="5">
        <v>0</v>
      </c>
      <c r="BP454" s="5">
        <v>0</v>
      </c>
      <c r="BQ454" s="5">
        <v>0</v>
      </c>
      <c r="BR454" s="5">
        <v>0</v>
      </c>
      <c r="BS454" s="5">
        <v>178</v>
      </c>
      <c r="BU454" s="5">
        <v>26.67</v>
      </c>
      <c r="BW454" s="5">
        <v>0</v>
      </c>
      <c r="BX454" s="5">
        <v>0</v>
      </c>
      <c r="BY454" s="5">
        <v>0</v>
      </c>
      <c r="BZ454" s="5">
        <v>0</v>
      </c>
      <c r="CA454" s="5">
        <v>0</v>
      </c>
      <c r="CB454" s="5">
        <v>0</v>
      </c>
      <c r="CC454" s="5">
        <v>0</v>
      </c>
      <c r="CD454" s="5">
        <v>0</v>
      </c>
      <c r="CE454" s="5">
        <v>0</v>
      </c>
      <c r="CF454" s="5">
        <v>0</v>
      </c>
      <c r="CG454" s="5">
        <v>0</v>
      </c>
    </row>
    <row r="455" spans="1:85" x14ac:dyDescent="0.25">
      <c r="A455" s="5" t="str">
        <f>"-"</f>
        <v>-</v>
      </c>
      <c r="B455" s="10" t="s">
        <v>99</v>
      </c>
      <c r="C455" s="28" t="str">
        <f>"180"</f>
        <v>180</v>
      </c>
      <c r="D455" s="20">
        <v>0.72</v>
      </c>
      <c r="E455" s="20">
        <v>0</v>
      </c>
      <c r="F455" s="20">
        <v>0.72</v>
      </c>
      <c r="G455" s="20">
        <v>0.72</v>
      </c>
      <c r="H455" s="20">
        <v>17.64</v>
      </c>
      <c r="I455" s="20">
        <v>87.623999999999995</v>
      </c>
      <c r="J455" s="9">
        <v>0.18</v>
      </c>
      <c r="K455" s="9">
        <v>0</v>
      </c>
      <c r="L455" s="9">
        <v>0</v>
      </c>
      <c r="M455" s="9">
        <v>0</v>
      </c>
      <c r="N455" s="9">
        <v>16.2</v>
      </c>
      <c r="O455" s="9">
        <v>1.44</v>
      </c>
      <c r="P455" s="9">
        <v>3.24</v>
      </c>
      <c r="Q455" s="9">
        <v>0</v>
      </c>
      <c r="R455" s="9">
        <v>0</v>
      </c>
      <c r="S455" s="9">
        <v>1.44</v>
      </c>
      <c r="T455" s="9">
        <v>0.9</v>
      </c>
      <c r="U455" s="9">
        <v>46.8</v>
      </c>
      <c r="V455" s="9">
        <v>500.4</v>
      </c>
      <c r="W455" s="9">
        <v>0.04</v>
      </c>
      <c r="X455" s="9">
        <v>0.54</v>
      </c>
      <c r="Y455" s="9">
        <v>0.72</v>
      </c>
      <c r="Z455" s="9">
        <v>18</v>
      </c>
      <c r="AA455" s="5">
        <v>0</v>
      </c>
      <c r="AB455" s="5">
        <v>0</v>
      </c>
      <c r="AC455" s="5">
        <v>0</v>
      </c>
      <c r="AD455" s="5">
        <v>34.200000000000003</v>
      </c>
      <c r="AE455" s="5">
        <v>32.4</v>
      </c>
      <c r="AF455" s="5">
        <v>5.4</v>
      </c>
      <c r="AG455" s="5">
        <v>19.8</v>
      </c>
      <c r="AH455" s="5">
        <v>5.4</v>
      </c>
      <c r="AI455" s="5">
        <v>16.2</v>
      </c>
      <c r="AJ455" s="5">
        <v>30.6</v>
      </c>
      <c r="AK455" s="5">
        <v>18</v>
      </c>
      <c r="AL455" s="5">
        <v>140.4</v>
      </c>
      <c r="AM455" s="5">
        <v>12.6</v>
      </c>
      <c r="AN455" s="5">
        <v>25.2</v>
      </c>
      <c r="AO455" s="5">
        <v>75.599999999999994</v>
      </c>
      <c r="AP455" s="5">
        <v>0</v>
      </c>
      <c r="AQ455" s="5">
        <v>23.4</v>
      </c>
      <c r="AR455" s="5">
        <v>28.8</v>
      </c>
      <c r="AS455" s="5">
        <v>10.8</v>
      </c>
      <c r="AT455" s="5">
        <v>9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155.34</v>
      </c>
      <c r="BU455" s="5">
        <v>9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</row>
    <row r="456" spans="1:85" x14ac:dyDescent="0.25">
      <c r="A456" s="5" t="str">
        <f>"8/12"</f>
        <v>8/12</v>
      </c>
      <c r="B456" s="10" t="s">
        <v>188</v>
      </c>
      <c r="C456" s="28" t="str">
        <f>"60"</f>
        <v>60</v>
      </c>
      <c r="D456" s="20">
        <v>5.26</v>
      </c>
      <c r="E456" s="20">
        <v>0.83</v>
      </c>
      <c r="F456" s="20">
        <v>3.91</v>
      </c>
      <c r="G456" s="20">
        <v>3.64</v>
      </c>
      <c r="H456" s="20">
        <v>32.43</v>
      </c>
      <c r="I456" s="20">
        <v>190.47373328800001</v>
      </c>
      <c r="J456" s="9">
        <v>0.91</v>
      </c>
      <c r="K456" s="9">
        <v>2.02</v>
      </c>
      <c r="L456" s="9">
        <v>0</v>
      </c>
      <c r="M456" s="9">
        <v>0</v>
      </c>
      <c r="N456" s="9">
        <v>5.18</v>
      </c>
      <c r="O456" s="9">
        <v>27.25</v>
      </c>
      <c r="P456" s="9">
        <v>1.4</v>
      </c>
      <c r="Q456" s="9">
        <v>0</v>
      </c>
      <c r="R456" s="9">
        <v>0</v>
      </c>
      <c r="S456" s="9">
        <v>0.02</v>
      </c>
      <c r="T456" s="9">
        <v>1.07</v>
      </c>
      <c r="U456" s="9">
        <v>278.51</v>
      </c>
      <c r="V456" s="9">
        <v>76.97</v>
      </c>
      <c r="W456" s="9">
        <v>0.05</v>
      </c>
      <c r="X456" s="9">
        <v>0.5</v>
      </c>
      <c r="Y456" s="9">
        <v>1.66</v>
      </c>
      <c r="Z456" s="9">
        <v>0.1</v>
      </c>
      <c r="AA456" s="5">
        <v>0</v>
      </c>
      <c r="AB456" s="5">
        <v>0</v>
      </c>
      <c r="AC456" s="5">
        <v>0</v>
      </c>
      <c r="AD456" s="5">
        <v>356.29</v>
      </c>
      <c r="AE456" s="5">
        <v>123.19</v>
      </c>
      <c r="AF456" s="5">
        <v>71.319999999999993</v>
      </c>
      <c r="AG456" s="5">
        <v>142.30000000000001</v>
      </c>
      <c r="AH456" s="5">
        <v>45.66</v>
      </c>
      <c r="AI456" s="5">
        <v>220.32</v>
      </c>
      <c r="AJ456" s="5">
        <v>149.91999999999999</v>
      </c>
      <c r="AK456" s="5">
        <v>181.11</v>
      </c>
      <c r="AL456" s="5">
        <v>164.21</v>
      </c>
      <c r="AM456" s="5">
        <v>90</v>
      </c>
      <c r="AN456" s="5">
        <v>154.41999999999999</v>
      </c>
      <c r="AO456" s="5">
        <v>1313.78</v>
      </c>
      <c r="AP456" s="5">
        <v>1.31</v>
      </c>
      <c r="AQ456" s="5">
        <v>411.28</v>
      </c>
      <c r="AR456" s="5">
        <v>225.06</v>
      </c>
      <c r="AS456" s="5">
        <v>115.19</v>
      </c>
      <c r="AT456" s="5">
        <v>88.12</v>
      </c>
      <c r="AU456" s="5">
        <v>0.01</v>
      </c>
      <c r="AV456" s="5">
        <v>0</v>
      </c>
      <c r="AW456" s="5">
        <v>0</v>
      </c>
      <c r="AX456" s="5">
        <v>0</v>
      </c>
      <c r="AY456" s="5">
        <v>0</v>
      </c>
      <c r="AZ456" s="5">
        <v>0.03</v>
      </c>
      <c r="BA456" s="5">
        <v>0</v>
      </c>
      <c r="BB456" s="5">
        <v>0.25</v>
      </c>
      <c r="BC456" s="5">
        <v>0</v>
      </c>
      <c r="BD456" s="5">
        <v>0.13</v>
      </c>
      <c r="BE456" s="5">
        <v>0.01</v>
      </c>
      <c r="BF456" s="5">
        <v>0.02</v>
      </c>
      <c r="BG456" s="5">
        <v>0</v>
      </c>
      <c r="BH456" s="5">
        <v>0</v>
      </c>
      <c r="BI456" s="5">
        <v>0.01</v>
      </c>
      <c r="BJ456" s="5">
        <v>0.73</v>
      </c>
      <c r="BK456" s="5">
        <v>0</v>
      </c>
      <c r="BL456" s="5">
        <v>0</v>
      </c>
      <c r="BM456" s="5">
        <v>2.0299999999999998</v>
      </c>
      <c r="BN456" s="5">
        <v>0.01</v>
      </c>
      <c r="BO456" s="5">
        <v>0</v>
      </c>
      <c r="BP456" s="5">
        <v>0</v>
      </c>
      <c r="BQ456" s="5">
        <v>0</v>
      </c>
      <c r="BR456" s="5">
        <v>0</v>
      </c>
      <c r="BS456" s="5">
        <v>24.81</v>
      </c>
      <c r="BU456" s="5">
        <v>5.01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4.4000000000000004</v>
      </c>
      <c r="CG456" s="5">
        <v>0.7</v>
      </c>
    </row>
    <row r="457" spans="1:85" s="8" customFormat="1" x14ac:dyDescent="0.25">
      <c r="B457" s="15" t="s">
        <v>100</v>
      </c>
      <c r="C457" s="25">
        <f>C456+C455+C454</f>
        <v>440</v>
      </c>
      <c r="D457" s="21">
        <v>11.43</v>
      </c>
      <c r="E457" s="21">
        <v>6.63</v>
      </c>
      <c r="F457" s="21">
        <v>9.0299999999999994</v>
      </c>
      <c r="G457" s="21">
        <v>4.3600000000000003</v>
      </c>
      <c r="H457" s="21">
        <v>58.8</v>
      </c>
      <c r="I457" s="21">
        <v>373.3</v>
      </c>
      <c r="J457" s="22">
        <v>4.49</v>
      </c>
      <c r="K457" s="22">
        <v>2.02</v>
      </c>
      <c r="L457" s="22">
        <v>3.4</v>
      </c>
      <c r="M457" s="22">
        <v>0</v>
      </c>
      <c r="N457" s="22">
        <v>30.11</v>
      </c>
      <c r="O457" s="22">
        <v>28.69</v>
      </c>
      <c r="P457" s="22">
        <v>4.6399999999999997</v>
      </c>
      <c r="Q457" s="22">
        <v>0</v>
      </c>
      <c r="R457" s="22">
        <v>0</v>
      </c>
      <c r="S457" s="22">
        <v>1.66</v>
      </c>
      <c r="T457" s="22">
        <v>3.37</v>
      </c>
      <c r="U457" s="22">
        <v>325.31</v>
      </c>
      <c r="V457" s="22">
        <v>834.33</v>
      </c>
      <c r="W457" s="22">
        <v>0.32</v>
      </c>
      <c r="X457" s="22">
        <v>1.2</v>
      </c>
      <c r="Y457" s="22">
        <v>3.98</v>
      </c>
      <c r="Z457" s="22">
        <v>19.14</v>
      </c>
      <c r="AA457" s="8">
        <v>0</v>
      </c>
      <c r="AB457" s="8">
        <v>0</v>
      </c>
      <c r="AC457" s="8">
        <v>0</v>
      </c>
      <c r="AD457" s="8">
        <v>390.49</v>
      </c>
      <c r="AE457" s="8">
        <v>155.59</v>
      </c>
      <c r="AF457" s="8">
        <v>76.72</v>
      </c>
      <c r="AG457" s="8">
        <v>162.1</v>
      </c>
      <c r="AH457" s="8">
        <v>51.06</v>
      </c>
      <c r="AI457" s="8">
        <v>236.52</v>
      </c>
      <c r="AJ457" s="8">
        <v>180.52</v>
      </c>
      <c r="AK457" s="8">
        <v>199.11</v>
      </c>
      <c r="AL457" s="8">
        <v>304.61</v>
      </c>
      <c r="AM457" s="8">
        <v>102.6</v>
      </c>
      <c r="AN457" s="8">
        <v>179.62</v>
      </c>
      <c r="AO457" s="8">
        <v>1389.38</v>
      </c>
      <c r="AP457" s="8">
        <v>1.31</v>
      </c>
      <c r="AQ457" s="8">
        <v>434.68</v>
      </c>
      <c r="AR457" s="8">
        <v>253.86</v>
      </c>
      <c r="AS457" s="8">
        <v>125.99</v>
      </c>
      <c r="AT457" s="8">
        <v>97.12</v>
      </c>
      <c r="AU457" s="8">
        <v>0.01</v>
      </c>
      <c r="AV457" s="8">
        <v>0</v>
      </c>
      <c r="AW457" s="8">
        <v>0</v>
      </c>
      <c r="AX457" s="8">
        <v>0</v>
      </c>
      <c r="AY457" s="8">
        <v>0</v>
      </c>
      <c r="AZ457" s="8">
        <v>0.03</v>
      </c>
      <c r="BA457" s="8">
        <v>0</v>
      </c>
      <c r="BB457" s="8">
        <v>0.25</v>
      </c>
      <c r="BC457" s="8">
        <v>0</v>
      </c>
      <c r="BD457" s="8">
        <v>0.13</v>
      </c>
      <c r="BE457" s="8">
        <v>0.01</v>
      </c>
      <c r="BF457" s="8">
        <v>0.02</v>
      </c>
      <c r="BG457" s="8">
        <v>0</v>
      </c>
      <c r="BH457" s="8">
        <v>0</v>
      </c>
      <c r="BI457" s="8">
        <v>0.01</v>
      </c>
      <c r="BJ457" s="8">
        <v>0.73</v>
      </c>
      <c r="BK457" s="8">
        <v>0</v>
      </c>
      <c r="BL457" s="8">
        <v>0</v>
      </c>
      <c r="BM457" s="8">
        <v>2.0299999999999998</v>
      </c>
      <c r="BN457" s="8">
        <v>0.01</v>
      </c>
      <c r="BO457" s="8">
        <v>0</v>
      </c>
      <c r="BP457" s="8">
        <v>0</v>
      </c>
      <c r="BQ457" s="8">
        <v>0</v>
      </c>
      <c r="BR457" s="8">
        <v>0</v>
      </c>
      <c r="BS457" s="8">
        <v>358.15</v>
      </c>
      <c r="BT457" s="8" t="e">
        <f>$I$457/#REF!*100</f>
        <v>#REF!</v>
      </c>
      <c r="BU457" s="8">
        <v>40.68</v>
      </c>
      <c r="BW457" s="8">
        <v>0</v>
      </c>
      <c r="BX457" s="8">
        <v>0</v>
      </c>
      <c r="BY457" s="8">
        <v>0</v>
      </c>
      <c r="BZ457" s="8">
        <v>0</v>
      </c>
      <c r="CA457" s="8">
        <v>0</v>
      </c>
      <c r="CB457" s="8">
        <v>0</v>
      </c>
      <c r="CC457" s="8">
        <v>0</v>
      </c>
      <c r="CD457" s="8">
        <v>0</v>
      </c>
      <c r="CE457" s="8">
        <v>0</v>
      </c>
      <c r="CF457" s="8">
        <v>4.4000000000000004</v>
      </c>
      <c r="CG457" s="8">
        <v>0.7</v>
      </c>
    </row>
    <row r="458" spans="1:85" x14ac:dyDescent="0.25">
      <c r="B458" s="23" t="s">
        <v>101</v>
      </c>
      <c r="D458" s="20"/>
      <c r="E458" s="20"/>
      <c r="F458" s="20"/>
      <c r="G458" s="20"/>
      <c r="H458" s="20"/>
      <c r="I458" s="20"/>
    </row>
    <row r="459" spans="1:85" x14ac:dyDescent="0.25">
      <c r="A459" s="5" t="str">
        <f>"46/1"</f>
        <v>46/1</v>
      </c>
      <c r="B459" s="10" t="s">
        <v>90</v>
      </c>
      <c r="C459" s="28" t="str">
        <f>"80"</f>
        <v>80</v>
      </c>
      <c r="D459" s="20">
        <v>1.32</v>
      </c>
      <c r="E459" s="20">
        <v>0</v>
      </c>
      <c r="F459" s="20">
        <v>6.35</v>
      </c>
      <c r="G459" s="20">
        <v>6.35</v>
      </c>
      <c r="H459" s="20">
        <v>3.87</v>
      </c>
      <c r="I459" s="20">
        <v>82.422045440000005</v>
      </c>
      <c r="J459" s="9">
        <v>0.8</v>
      </c>
      <c r="K459" s="9">
        <v>4.16</v>
      </c>
      <c r="L459" s="9">
        <v>0.8</v>
      </c>
      <c r="M459" s="9">
        <v>0</v>
      </c>
      <c r="N459" s="9">
        <v>3.53</v>
      </c>
      <c r="O459" s="9">
        <v>0.34</v>
      </c>
      <c r="P459" s="9">
        <v>1.73</v>
      </c>
      <c r="Q459" s="9">
        <v>0</v>
      </c>
      <c r="R459" s="9">
        <v>0</v>
      </c>
      <c r="S459" s="9">
        <v>0.57999999999999996</v>
      </c>
      <c r="T459" s="9">
        <v>0.53</v>
      </c>
      <c r="U459" s="9">
        <v>0</v>
      </c>
      <c r="V459" s="9">
        <v>175.66</v>
      </c>
      <c r="W459" s="9">
        <v>0.05</v>
      </c>
      <c r="X459" s="9">
        <v>0.61</v>
      </c>
      <c r="Y459" s="9">
        <v>0.8</v>
      </c>
      <c r="Z459" s="9">
        <v>53.16</v>
      </c>
      <c r="AA459" s="5">
        <v>0</v>
      </c>
      <c r="AB459" s="5">
        <v>0</v>
      </c>
      <c r="AC459" s="5">
        <v>0</v>
      </c>
      <c r="AD459" s="5">
        <v>34.29</v>
      </c>
      <c r="AE459" s="5">
        <v>35.51</v>
      </c>
      <c r="AF459" s="5">
        <v>9.67</v>
      </c>
      <c r="AG459" s="5">
        <v>25.55</v>
      </c>
      <c r="AH459" s="5">
        <v>5.61</v>
      </c>
      <c r="AI459" s="5">
        <v>29.21</v>
      </c>
      <c r="AJ459" s="5">
        <v>27.99</v>
      </c>
      <c r="AK459" s="5">
        <v>35.44</v>
      </c>
      <c r="AL459" s="5">
        <v>70.03</v>
      </c>
      <c r="AM459" s="5">
        <v>12.82</v>
      </c>
      <c r="AN459" s="5">
        <v>18.2</v>
      </c>
      <c r="AO459" s="5">
        <v>114.24</v>
      </c>
      <c r="AP459" s="5">
        <v>0</v>
      </c>
      <c r="AQ459" s="5">
        <v>22.08</v>
      </c>
      <c r="AR459" s="5">
        <v>22.43</v>
      </c>
      <c r="AS459" s="5">
        <v>22.91</v>
      </c>
      <c r="AT459" s="5">
        <v>9.23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0.39</v>
      </c>
      <c r="BC459" s="5">
        <v>0</v>
      </c>
      <c r="BD459" s="5">
        <v>0.26</v>
      </c>
      <c r="BE459" s="5">
        <v>0.02</v>
      </c>
      <c r="BF459" s="5">
        <v>0.04</v>
      </c>
      <c r="BG459" s="5">
        <v>0</v>
      </c>
      <c r="BH459" s="5">
        <v>0</v>
      </c>
      <c r="BI459" s="5">
        <v>0</v>
      </c>
      <c r="BJ459" s="5">
        <v>1.49</v>
      </c>
      <c r="BK459" s="5">
        <v>0</v>
      </c>
      <c r="BL459" s="5">
        <v>0</v>
      </c>
      <c r="BM459" s="5">
        <v>3.7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67.22</v>
      </c>
      <c r="BU459" s="5">
        <v>286.02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</row>
    <row r="460" spans="1:85" x14ac:dyDescent="0.25">
      <c r="A460" s="5" t="str">
        <f>""</f>
        <v/>
      </c>
      <c r="B460" s="10" t="s">
        <v>210</v>
      </c>
      <c r="C460" s="28" t="str">
        <f>"110"</f>
        <v>110</v>
      </c>
      <c r="D460" s="20">
        <v>22.8</v>
      </c>
      <c r="E460" s="20">
        <v>22.36</v>
      </c>
      <c r="F460" s="20">
        <v>6.52</v>
      </c>
      <c r="G460" s="20">
        <v>0.04</v>
      </c>
      <c r="H460" s="20">
        <v>2.77</v>
      </c>
      <c r="I460" s="20">
        <v>161.77641479999997</v>
      </c>
      <c r="J460" s="9">
        <v>2.42</v>
      </c>
      <c r="K460" s="9">
        <v>0.06</v>
      </c>
      <c r="L460" s="9">
        <v>1.25</v>
      </c>
      <c r="M460" s="9">
        <v>0</v>
      </c>
      <c r="N460" s="9">
        <v>1.64</v>
      </c>
      <c r="O460" s="9">
        <v>1.1299999999999999</v>
      </c>
      <c r="P460" s="9">
        <v>0.36</v>
      </c>
      <c r="Q460" s="9">
        <v>0</v>
      </c>
      <c r="R460" s="9">
        <v>0</v>
      </c>
      <c r="S460" s="9">
        <v>0.11</v>
      </c>
      <c r="T460" s="9">
        <v>2.15</v>
      </c>
      <c r="U460" s="9">
        <v>302.26</v>
      </c>
      <c r="V460" s="9">
        <v>493.13</v>
      </c>
      <c r="W460" s="9">
        <v>0.9</v>
      </c>
      <c r="X460" s="9">
        <v>6.44</v>
      </c>
      <c r="Y460" s="9">
        <v>13.18</v>
      </c>
      <c r="Z460" s="9">
        <v>2.8</v>
      </c>
      <c r="AA460" s="5">
        <v>0</v>
      </c>
      <c r="AB460" s="5">
        <v>0</v>
      </c>
      <c r="AC460" s="5">
        <v>0</v>
      </c>
      <c r="AD460" s="5">
        <v>79.86</v>
      </c>
      <c r="AE460" s="5">
        <v>78.33</v>
      </c>
      <c r="AF460" s="5">
        <v>23.28</v>
      </c>
      <c r="AG460" s="5">
        <v>59.4</v>
      </c>
      <c r="AH460" s="5">
        <v>13.44</v>
      </c>
      <c r="AI460" s="5">
        <v>46.22</v>
      </c>
      <c r="AJ460" s="5">
        <v>61.96</v>
      </c>
      <c r="AK460" s="5">
        <v>88.08</v>
      </c>
      <c r="AL460" s="5">
        <v>112.81</v>
      </c>
      <c r="AM460" s="5">
        <v>37.450000000000003</v>
      </c>
      <c r="AN460" s="5">
        <v>46.89</v>
      </c>
      <c r="AO460" s="5">
        <v>228.86</v>
      </c>
      <c r="AP460" s="5">
        <v>11.51</v>
      </c>
      <c r="AQ460" s="5">
        <v>83.57</v>
      </c>
      <c r="AR460" s="5">
        <v>67.86</v>
      </c>
      <c r="AS460" s="5">
        <v>36.72</v>
      </c>
      <c r="AT460" s="5">
        <v>18.72</v>
      </c>
      <c r="AU460" s="5">
        <v>7.0000000000000007E-2</v>
      </c>
      <c r="AV460" s="5">
        <v>0.03</v>
      </c>
      <c r="AW460" s="5">
        <v>0.02</v>
      </c>
      <c r="AX460" s="5">
        <v>0.04</v>
      </c>
      <c r="AY460" s="5">
        <v>0.05</v>
      </c>
      <c r="AZ460" s="5">
        <v>0.2</v>
      </c>
      <c r="BA460" s="5">
        <v>0.01</v>
      </c>
      <c r="BB460" s="5">
        <v>0.52</v>
      </c>
      <c r="BC460" s="5">
        <v>0.01</v>
      </c>
      <c r="BD460" s="5">
        <v>0.16</v>
      </c>
      <c r="BE460" s="5">
        <v>0</v>
      </c>
      <c r="BF460" s="5">
        <v>0.04</v>
      </c>
      <c r="BG460" s="5">
        <v>0</v>
      </c>
      <c r="BH460" s="5">
        <v>0</v>
      </c>
      <c r="BI460" s="5">
        <v>0.06</v>
      </c>
      <c r="BJ460" s="5">
        <v>0.49</v>
      </c>
      <c r="BK460" s="5">
        <v>0</v>
      </c>
      <c r="BL460" s="5">
        <v>0</v>
      </c>
      <c r="BM460" s="5">
        <v>0.05</v>
      </c>
      <c r="BN460" s="5">
        <v>0.02</v>
      </c>
      <c r="BO460" s="5">
        <v>0.01</v>
      </c>
      <c r="BP460" s="5">
        <v>0</v>
      </c>
      <c r="BQ460" s="5">
        <v>0</v>
      </c>
      <c r="BR460" s="5">
        <v>0</v>
      </c>
      <c r="BS460" s="5">
        <v>167.13</v>
      </c>
      <c r="BU460" s="5">
        <v>137.47999999999999</v>
      </c>
      <c r="BW460" s="5">
        <v>12.51</v>
      </c>
      <c r="BX460" s="5">
        <v>12.51</v>
      </c>
      <c r="BY460" s="5">
        <v>12.51</v>
      </c>
      <c r="BZ460" s="5">
        <v>5478.8</v>
      </c>
      <c r="CA460" s="5">
        <v>3472.9</v>
      </c>
      <c r="CB460" s="5">
        <v>4475.8500000000004</v>
      </c>
      <c r="CC460" s="5">
        <v>136.75</v>
      </c>
      <c r="CD460" s="5">
        <v>136.36000000000001</v>
      </c>
      <c r="CE460" s="5">
        <v>136.56</v>
      </c>
      <c r="CF460" s="5">
        <v>0.44</v>
      </c>
      <c r="CG460" s="5">
        <v>0.44</v>
      </c>
    </row>
    <row r="461" spans="1:85" x14ac:dyDescent="0.25">
      <c r="A461" s="5" t="str">
        <f>"57/3"</f>
        <v>57/3</v>
      </c>
      <c r="B461" s="10" t="s">
        <v>118</v>
      </c>
      <c r="C461" s="28" t="str">
        <f>"150"</f>
        <v>150</v>
      </c>
      <c r="D461" s="20">
        <v>5.27</v>
      </c>
      <c r="E461" s="20">
        <v>0</v>
      </c>
      <c r="F461" s="20">
        <v>0.57999999999999996</v>
      </c>
      <c r="G461" s="20">
        <v>0.66</v>
      </c>
      <c r="H461" s="20">
        <v>32.35</v>
      </c>
      <c r="I461" s="20">
        <v>162.12629699999999</v>
      </c>
      <c r="J461" s="9">
        <v>0.1</v>
      </c>
      <c r="K461" s="9">
        <v>0</v>
      </c>
      <c r="L461" s="9">
        <v>0</v>
      </c>
      <c r="M461" s="9">
        <v>0</v>
      </c>
      <c r="N461" s="9">
        <v>0.93</v>
      </c>
      <c r="O461" s="9">
        <v>31.42</v>
      </c>
      <c r="P461" s="9">
        <v>1.72</v>
      </c>
      <c r="Q461" s="9">
        <v>0</v>
      </c>
      <c r="R461" s="9">
        <v>0</v>
      </c>
      <c r="S461" s="9">
        <v>0</v>
      </c>
      <c r="T461" s="9">
        <v>1.25</v>
      </c>
      <c r="U461" s="9">
        <v>388.63</v>
      </c>
      <c r="V461" s="9">
        <v>55.28</v>
      </c>
      <c r="W461" s="9">
        <v>0.02</v>
      </c>
      <c r="X461" s="9">
        <v>0.49</v>
      </c>
      <c r="Y461" s="9">
        <v>1.48</v>
      </c>
      <c r="Z461" s="9">
        <v>0</v>
      </c>
      <c r="AA461" s="5">
        <v>0</v>
      </c>
      <c r="AB461" s="5">
        <v>0</v>
      </c>
      <c r="AC461" s="5">
        <v>0</v>
      </c>
      <c r="AD461" s="5">
        <v>390.84</v>
      </c>
      <c r="AE461" s="5">
        <v>121.42</v>
      </c>
      <c r="AF461" s="5">
        <v>74.33</v>
      </c>
      <c r="AG461" s="5">
        <v>150.61000000000001</v>
      </c>
      <c r="AH461" s="5">
        <v>48.44</v>
      </c>
      <c r="AI461" s="5">
        <v>242.64</v>
      </c>
      <c r="AJ461" s="5">
        <v>160.24</v>
      </c>
      <c r="AK461" s="5">
        <v>193.75</v>
      </c>
      <c r="AL461" s="5">
        <v>165.46</v>
      </c>
      <c r="AM461" s="5">
        <v>96.89</v>
      </c>
      <c r="AN461" s="5">
        <v>169.81</v>
      </c>
      <c r="AO461" s="5">
        <v>1493.15</v>
      </c>
      <c r="AP461" s="5">
        <v>1.6</v>
      </c>
      <c r="AQ461" s="5">
        <v>470.39</v>
      </c>
      <c r="AR461" s="5">
        <v>242.69</v>
      </c>
      <c r="AS461" s="5">
        <v>121.34</v>
      </c>
      <c r="AT461" s="5">
        <v>96.88</v>
      </c>
      <c r="AU461" s="5">
        <v>0.01</v>
      </c>
      <c r="AV461" s="5">
        <v>0.01</v>
      </c>
      <c r="AW461" s="5">
        <v>0</v>
      </c>
      <c r="AX461" s="5">
        <v>0.01</v>
      </c>
      <c r="AY461" s="5">
        <v>0.01</v>
      </c>
      <c r="AZ461" s="5">
        <v>0.04</v>
      </c>
      <c r="BA461" s="5">
        <v>0</v>
      </c>
      <c r="BB461" s="5">
        <v>0.13</v>
      </c>
      <c r="BC461" s="5">
        <v>0</v>
      </c>
      <c r="BD461" s="5">
        <v>0.03</v>
      </c>
      <c r="BE461" s="5">
        <v>0</v>
      </c>
      <c r="BF461" s="5">
        <v>0</v>
      </c>
      <c r="BG461" s="5">
        <v>0</v>
      </c>
      <c r="BH461" s="5">
        <v>0</v>
      </c>
      <c r="BI461" s="5">
        <v>0.01</v>
      </c>
      <c r="BJ461" s="5">
        <v>7.0000000000000007E-2</v>
      </c>
      <c r="BK461" s="5">
        <v>0</v>
      </c>
      <c r="BL461" s="5">
        <v>0</v>
      </c>
      <c r="BM461" s="5">
        <v>0.22</v>
      </c>
      <c r="BN461" s="5">
        <v>0.01</v>
      </c>
      <c r="BO461" s="5">
        <v>0</v>
      </c>
      <c r="BP461" s="5">
        <v>0</v>
      </c>
      <c r="BQ461" s="5">
        <v>0</v>
      </c>
      <c r="BR461" s="5">
        <v>0</v>
      </c>
      <c r="BS461" s="5">
        <v>6.63</v>
      </c>
      <c r="BU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1</v>
      </c>
    </row>
    <row r="462" spans="1:85" x14ac:dyDescent="0.25">
      <c r="A462" s="5" t="str">
        <f>"-"</f>
        <v>-</v>
      </c>
      <c r="B462" s="10" t="s">
        <v>83</v>
      </c>
      <c r="C462" s="28" t="str">
        <f>"50"</f>
        <v>50</v>
      </c>
      <c r="D462" s="20">
        <v>3.31</v>
      </c>
      <c r="E462" s="20">
        <v>0</v>
      </c>
      <c r="F462" s="20">
        <v>0.33</v>
      </c>
      <c r="G462" s="20">
        <v>0.33</v>
      </c>
      <c r="H462" s="20">
        <v>23.35</v>
      </c>
      <c r="I462" s="20">
        <v>112.40049999999999</v>
      </c>
      <c r="J462" s="9">
        <v>0.1</v>
      </c>
      <c r="K462" s="9">
        <v>0</v>
      </c>
      <c r="L462" s="9">
        <v>0</v>
      </c>
      <c r="M462" s="9">
        <v>0</v>
      </c>
      <c r="N462" s="9">
        <v>0.55000000000000004</v>
      </c>
      <c r="O462" s="9">
        <v>22.8</v>
      </c>
      <c r="P462" s="9">
        <v>0.1</v>
      </c>
      <c r="Q462" s="9">
        <v>0</v>
      </c>
      <c r="R462" s="9">
        <v>0</v>
      </c>
      <c r="S462" s="9">
        <v>0.15</v>
      </c>
      <c r="T462" s="9">
        <v>0.9</v>
      </c>
      <c r="U462" s="9">
        <v>122.85</v>
      </c>
      <c r="V462" s="9">
        <v>41.23</v>
      </c>
      <c r="W462" s="9">
        <v>0.02</v>
      </c>
      <c r="X462" s="9">
        <v>0.68</v>
      </c>
      <c r="Y462" s="9">
        <v>1.55</v>
      </c>
      <c r="Z462" s="9">
        <v>0</v>
      </c>
      <c r="AA462" s="5">
        <v>0</v>
      </c>
      <c r="AB462" s="5">
        <v>0</v>
      </c>
      <c r="AC462" s="5">
        <v>0</v>
      </c>
      <c r="AD462" s="5">
        <v>254.48</v>
      </c>
      <c r="AE462" s="5">
        <v>84.39</v>
      </c>
      <c r="AF462" s="5">
        <v>50.03</v>
      </c>
      <c r="AG462" s="5">
        <v>100.05</v>
      </c>
      <c r="AH462" s="5">
        <v>37.85</v>
      </c>
      <c r="AI462" s="5">
        <v>180.96</v>
      </c>
      <c r="AJ462" s="5">
        <v>112.23</v>
      </c>
      <c r="AK462" s="5">
        <v>156.6</v>
      </c>
      <c r="AL462" s="5">
        <v>129.19999999999999</v>
      </c>
      <c r="AM462" s="5">
        <v>67.86</v>
      </c>
      <c r="AN462" s="5">
        <v>120.06</v>
      </c>
      <c r="AO462" s="5">
        <v>1003.98</v>
      </c>
      <c r="AP462" s="5">
        <v>117.45</v>
      </c>
      <c r="AQ462" s="5">
        <v>327.12</v>
      </c>
      <c r="AR462" s="5">
        <v>142.25</v>
      </c>
      <c r="AS462" s="5">
        <v>94.4</v>
      </c>
      <c r="AT462" s="5">
        <v>74.819999999999993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7.0000000000000007E-2</v>
      </c>
      <c r="BB462" s="5">
        <v>0.04</v>
      </c>
      <c r="BC462" s="5">
        <v>0.04</v>
      </c>
      <c r="BD462" s="5">
        <v>0</v>
      </c>
      <c r="BE462" s="5">
        <v>0</v>
      </c>
      <c r="BF462" s="5">
        <v>0</v>
      </c>
      <c r="BG462" s="5">
        <v>0</v>
      </c>
      <c r="BH462" s="5">
        <v>0</v>
      </c>
      <c r="BI462" s="5">
        <v>0</v>
      </c>
      <c r="BJ462" s="5">
        <v>0.03</v>
      </c>
      <c r="BK462" s="5">
        <v>0</v>
      </c>
      <c r="BL462" s="5">
        <v>0</v>
      </c>
      <c r="BM462" s="5">
        <v>0.14000000000000001</v>
      </c>
      <c r="BN462" s="5">
        <v>0.01</v>
      </c>
      <c r="BO462" s="5">
        <v>0</v>
      </c>
      <c r="BP462" s="5">
        <v>0</v>
      </c>
      <c r="BQ462" s="5">
        <v>0</v>
      </c>
      <c r="BR462" s="5">
        <v>0</v>
      </c>
      <c r="BS462" s="5">
        <v>19.55</v>
      </c>
      <c r="BU462" s="5">
        <v>0</v>
      </c>
      <c r="BW462" s="5">
        <v>0</v>
      </c>
      <c r="BX462" s="5">
        <v>0</v>
      </c>
      <c r="BY462" s="5">
        <v>0</v>
      </c>
      <c r="BZ462" s="5">
        <v>0</v>
      </c>
      <c r="CA462" s="5">
        <v>0</v>
      </c>
      <c r="CB462" s="5">
        <v>0</v>
      </c>
      <c r="CC462" s="5">
        <v>0</v>
      </c>
      <c r="CD462" s="5">
        <v>0</v>
      </c>
      <c r="CE462" s="5">
        <v>0</v>
      </c>
      <c r="CF462" s="5">
        <v>0</v>
      </c>
      <c r="CG462" s="5">
        <v>0</v>
      </c>
    </row>
    <row r="463" spans="1:85" x14ac:dyDescent="0.25">
      <c r="A463" s="5" t="str">
        <f>"15/10"</f>
        <v>15/10</v>
      </c>
      <c r="B463" s="10" t="s">
        <v>105</v>
      </c>
      <c r="C463" s="28" t="str">
        <f>"200"</f>
        <v>200</v>
      </c>
      <c r="D463" s="20">
        <v>0.08</v>
      </c>
      <c r="E463" s="20">
        <v>0</v>
      </c>
      <c r="F463" s="20">
        <v>0.01</v>
      </c>
      <c r="G463" s="20">
        <v>0.01</v>
      </c>
      <c r="H463" s="20">
        <v>9</v>
      </c>
      <c r="I463" s="20">
        <v>35.682173658536591</v>
      </c>
      <c r="J463" s="9">
        <v>0</v>
      </c>
      <c r="K463" s="9">
        <v>0</v>
      </c>
      <c r="L463" s="9">
        <v>0</v>
      </c>
      <c r="M463" s="9">
        <v>0</v>
      </c>
      <c r="N463" s="9">
        <v>9</v>
      </c>
      <c r="O463" s="9">
        <v>0</v>
      </c>
      <c r="P463" s="9">
        <v>0.11</v>
      </c>
      <c r="Q463" s="9">
        <v>0</v>
      </c>
      <c r="R463" s="9">
        <v>0</v>
      </c>
      <c r="S463" s="9">
        <v>0.28000000000000003</v>
      </c>
      <c r="T463" s="9">
        <v>0.04</v>
      </c>
      <c r="U463" s="9">
        <v>0.63</v>
      </c>
      <c r="V463" s="9">
        <v>7.25</v>
      </c>
      <c r="W463" s="9">
        <v>0</v>
      </c>
      <c r="X463" s="9">
        <v>0</v>
      </c>
      <c r="Y463" s="9">
        <v>0.01</v>
      </c>
      <c r="Z463" s="9">
        <v>0.78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199.43</v>
      </c>
      <c r="BU463" s="5">
        <v>7.0000000000000007E-2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9.76</v>
      </c>
      <c r="CG463" s="5">
        <v>0</v>
      </c>
    </row>
    <row r="464" spans="1:85" s="8" customFormat="1" x14ac:dyDescent="0.25">
      <c r="B464" s="15" t="s">
        <v>106</v>
      </c>
      <c r="C464" s="27">
        <f>C463+C462+C461+C460+C459</f>
        <v>590</v>
      </c>
      <c r="D464" s="21">
        <v>32.78</v>
      </c>
      <c r="E464" s="21">
        <v>22.36</v>
      </c>
      <c r="F464" s="21">
        <v>13.79</v>
      </c>
      <c r="G464" s="21">
        <v>7.39</v>
      </c>
      <c r="H464" s="21">
        <v>71.34</v>
      </c>
      <c r="I464" s="21">
        <v>554.41</v>
      </c>
      <c r="J464" s="22">
        <v>3.42</v>
      </c>
      <c r="K464" s="22">
        <v>4.22</v>
      </c>
      <c r="L464" s="22">
        <v>2.0499999999999998</v>
      </c>
      <c r="M464" s="22">
        <v>0</v>
      </c>
      <c r="N464" s="22">
        <v>15.65</v>
      </c>
      <c r="O464" s="22">
        <v>55.69</v>
      </c>
      <c r="P464" s="22">
        <v>4.0199999999999996</v>
      </c>
      <c r="Q464" s="22">
        <v>0</v>
      </c>
      <c r="R464" s="22">
        <v>0</v>
      </c>
      <c r="S464" s="22">
        <v>1.1200000000000001</v>
      </c>
      <c r="T464" s="22">
        <v>4.88</v>
      </c>
      <c r="U464" s="22">
        <v>814.37</v>
      </c>
      <c r="V464" s="22">
        <v>772.56</v>
      </c>
      <c r="W464" s="22">
        <v>0.99</v>
      </c>
      <c r="X464" s="22">
        <v>8.2200000000000006</v>
      </c>
      <c r="Y464" s="22">
        <v>17.02</v>
      </c>
      <c r="Z464" s="22">
        <v>56.73</v>
      </c>
      <c r="AA464" s="8">
        <v>0</v>
      </c>
      <c r="AB464" s="8">
        <v>0</v>
      </c>
      <c r="AC464" s="8">
        <v>0</v>
      </c>
      <c r="AD464" s="8">
        <v>759.46</v>
      </c>
      <c r="AE464" s="8">
        <v>319.64999999999998</v>
      </c>
      <c r="AF464" s="8">
        <v>157.29</v>
      </c>
      <c r="AG464" s="8">
        <v>335.61</v>
      </c>
      <c r="AH464" s="8">
        <v>105.34</v>
      </c>
      <c r="AI464" s="8">
        <v>499.04</v>
      </c>
      <c r="AJ464" s="8">
        <v>362.42</v>
      </c>
      <c r="AK464" s="8">
        <v>473.87</v>
      </c>
      <c r="AL464" s="8">
        <v>477.49</v>
      </c>
      <c r="AM464" s="8">
        <v>215.02</v>
      </c>
      <c r="AN464" s="8">
        <v>354.95</v>
      </c>
      <c r="AO464" s="8">
        <v>2840.24</v>
      </c>
      <c r="AP464" s="8">
        <v>130.56</v>
      </c>
      <c r="AQ464" s="8">
        <v>903.16</v>
      </c>
      <c r="AR464" s="8">
        <v>475.23</v>
      </c>
      <c r="AS464" s="8">
        <v>275.36</v>
      </c>
      <c r="AT464" s="8">
        <v>199.64</v>
      </c>
      <c r="AU464" s="8">
        <v>0.08</v>
      </c>
      <c r="AV464" s="8">
        <v>0.04</v>
      </c>
      <c r="AW464" s="8">
        <v>0.02</v>
      </c>
      <c r="AX464" s="8">
        <v>0.04</v>
      </c>
      <c r="AY464" s="8">
        <v>0.05</v>
      </c>
      <c r="AZ464" s="8">
        <v>0.24</v>
      </c>
      <c r="BA464" s="8">
        <v>0.08</v>
      </c>
      <c r="BB464" s="8">
        <v>1.08</v>
      </c>
      <c r="BC464" s="8">
        <v>0.04</v>
      </c>
      <c r="BD464" s="8">
        <v>0.46</v>
      </c>
      <c r="BE464" s="8">
        <v>0.03</v>
      </c>
      <c r="BF464" s="8">
        <v>0.08</v>
      </c>
      <c r="BG464" s="8">
        <v>0</v>
      </c>
      <c r="BH464" s="8">
        <v>0.01</v>
      </c>
      <c r="BI464" s="8">
        <v>7.0000000000000007E-2</v>
      </c>
      <c r="BJ464" s="8">
        <v>2.0699999999999998</v>
      </c>
      <c r="BK464" s="8">
        <v>0</v>
      </c>
      <c r="BL464" s="8">
        <v>0</v>
      </c>
      <c r="BM464" s="8">
        <v>4.0999999999999996</v>
      </c>
      <c r="BN464" s="8">
        <v>0.04</v>
      </c>
      <c r="BO464" s="8">
        <v>0.01</v>
      </c>
      <c r="BP464" s="8">
        <v>0</v>
      </c>
      <c r="BQ464" s="8">
        <v>0</v>
      </c>
      <c r="BR464" s="8">
        <v>0</v>
      </c>
      <c r="BS464" s="8">
        <v>459.96</v>
      </c>
      <c r="BT464" s="8" t="e">
        <f>$I$464/#REF!*100</f>
        <v>#REF!</v>
      </c>
      <c r="BU464" s="8">
        <v>423.57</v>
      </c>
      <c r="BW464" s="8">
        <v>12.51</v>
      </c>
      <c r="BX464" s="8">
        <v>12.51</v>
      </c>
      <c r="BY464" s="8">
        <v>12.51</v>
      </c>
      <c r="BZ464" s="8">
        <v>5478.8</v>
      </c>
      <c r="CA464" s="8">
        <v>3472.9</v>
      </c>
      <c r="CB464" s="8">
        <v>4475.8500000000004</v>
      </c>
      <c r="CC464" s="8">
        <v>136.75</v>
      </c>
      <c r="CD464" s="8">
        <v>136.36000000000001</v>
      </c>
      <c r="CE464" s="8">
        <v>136.56</v>
      </c>
      <c r="CF464" s="8">
        <v>10.199999999999999</v>
      </c>
      <c r="CG464" s="8">
        <v>1.44</v>
      </c>
    </row>
    <row r="465" spans="1:85" x14ac:dyDescent="0.25">
      <c r="B465" s="23" t="s">
        <v>107</v>
      </c>
      <c r="D465" s="20"/>
      <c r="E465" s="20"/>
      <c r="F465" s="20"/>
      <c r="G465" s="20"/>
      <c r="H465" s="20"/>
      <c r="I465" s="20"/>
    </row>
    <row r="466" spans="1:85" x14ac:dyDescent="0.25">
      <c r="A466" s="5" t="str">
        <f>"-"</f>
        <v>-</v>
      </c>
      <c r="B466" s="10" t="s">
        <v>108</v>
      </c>
      <c r="C466" s="28" t="str">
        <f>"200"</f>
        <v>200</v>
      </c>
      <c r="D466" s="20">
        <v>6</v>
      </c>
      <c r="E466" s="20">
        <v>6</v>
      </c>
      <c r="F466" s="20">
        <v>0.1</v>
      </c>
      <c r="G466" s="20">
        <v>0</v>
      </c>
      <c r="H466" s="20">
        <v>8</v>
      </c>
      <c r="I466" s="20">
        <v>60.4</v>
      </c>
      <c r="J466" s="9">
        <v>0</v>
      </c>
      <c r="K466" s="9">
        <v>0</v>
      </c>
      <c r="L466" s="9">
        <v>0</v>
      </c>
      <c r="M466" s="9">
        <v>0</v>
      </c>
      <c r="N466" s="9">
        <v>8</v>
      </c>
      <c r="O466" s="9">
        <v>0</v>
      </c>
      <c r="P466" s="9">
        <v>0</v>
      </c>
      <c r="Q466" s="9">
        <v>0</v>
      </c>
      <c r="R466" s="9">
        <v>0</v>
      </c>
      <c r="S466" s="9">
        <v>1.7</v>
      </c>
      <c r="T466" s="9">
        <v>1.4</v>
      </c>
      <c r="U466" s="9">
        <v>0</v>
      </c>
      <c r="V466" s="9">
        <v>304</v>
      </c>
      <c r="W466" s="9">
        <v>0.34</v>
      </c>
      <c r="X466" s="9">
        <v>0.2</v>
      </c>
      <c r="Y466" s="9">
        <v>1.8</v>
      </c>
      <c r="Z466" s="9">
        <v>1.4</v>
      </c>
      <c r="AA466" s="5">
        <v>0</v>
      </c>
      <c r="AB466" s="5">
        <v>0</v>
      </c>
      <c r="AC466" s="5">
        <v>0</v>
      </c>
      <c r="AD466" s="5">
        <v>0</v>
      </c>
      <c r="AE466" s="5">
        <v>0</v>
      </c>
      <c r="AF466" s="5">
        <v>0</v>
      </c>
      <c r="AG466" s="5">
        <v>0</v>
      </c>
      <c r="AH466" s="5">
        <v>0</v>
      </c>
      <c r="AI466" s="5">
        <v>0</v>
      </c>
      <c r="AJ466" s="5">
        <v>0</v>
      </c>
      <c r="AK466" s="5">
        <v>0</v>
      </c>
      <c r="AL466" s="5">
        <v>0</v>
      </c>
      <c r="AM466" s="5">
        <v>0</v>
      </c>
      <c r="AN466" s="5">
        <v>0</v>
      </c>
      <c r="AO466" s="5">
        <v>0</v>
      </c>
      <c r="AP466" s="5">
        <v>0</v>
      </c>
      <c r="AQ466" s="5">
        <v>0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0</v>
      </c>
      <c r="BB466" s="5">
        <v>0</v>
      </c>
      <c r="BC466" s="5">
        <v>0</v>
      </c>
      <c r="BD466" s="5">
        <v>0</v>
      </c>
      <c r="BE466" s="5">
        <v>0</v>
      </c>
      <c r="BF466" s="5">
        <v>0</v>
      </c>
      <c r="BG466" s="5">
        <v>0</v>
      </c>
      <c r="BH466" s="5">
        <v>0</v>
      </c>
      <c r="BI466" s="5">
        <v>0</v>
      </c>
      <c r="BJ466" s="5">
        <v>0</v>
      </c>
      <c r="BK466" s="5">
        <v>0</v>
      </c>
      <c r="BL466" s="5">
        <v>0</v>
      </c>
      <c r="BM466" s="5">
        <v>0</v>
      </c>
      <c r="BN466" s="5">
        <v>0</v>
      </c>
      <c r="BO466" s="5">
        <v>0</v>
      </c>
      <c r="BP466" s="5">
        <v>0</v>
      </c>
      <c r="BQ466" s="5">
        <v>0</v>
      </c>
      <c r="BR466" s="5">
        <v>0</v>
      </c>
      <c r="BS466" s="5">
        <v>182.8</v>
      </c>
      <c r="BU466" s="5">
        <v>0</v>
      </c>
      <c r="BW466" s="5">
        <v>0</v>
      </c>
      <c r="BX466" s="5">
        <v>0</v>
      </c>
      <c r="BY466" s="5">
        <v>0</v>
      </c>
      <c r="BZ466" s="5">
        <v>0</v>
      </c>
      <c r="CA466" s="5">
        <v>0</v>
      </c>
      <c r="CB466" s="5">
        <v>0</v>
      </c>
      <c r="CC466" s="5">
        <v>0</v>
      </c>
      <c r="CD466" s="5">
        <v>0</v>
      </c>
      <c r="CE466" s="5">
        <v>0</v>
      </c>
      <c r="CF466" s="5">
        <v>0</v>
      </c>
      <c r="CG466" s="5">
        <v>0</v>
      </c>
    </row>
    <row r="467" spans="1:85" s="8" customFormat="1" x14ac:dyDescent="0.25">
      <c r="B467" s="15" t="s">
        <v>109</v>
      </c>
      <c r="C467" s="25" t="str">
        <f>C466</f>
        <v>200</v>
      </c>
      <c r="D467" s="21">
        <v>6</v>
      </c>
      <c r="E467" s="21">
        <v>6</v>
      </c>
      <c r="F467" s="21">
        <v>0.1</v>
      </c>
      <c r="G467" s="21">
        <v>0</v>
      </c>
      <c r="H467" s="21">
        <v>8</v>
      </c>
      <c r="I467" s="21">
        <v>60.4</v>
      </c>
      <c r="J467" s="22">
        <v>0</v>
      </c>
      <c r="K467" s="22">
        <v>0</v>
      </c>
      <c r="L467" s="22">
        <v>0</v>
      </c>
      <c r="M467" s="22">
        <v>0</v>
      </c>
      <c r="N467" s="22">
        <v>8</v>
      </c>
      <c r="O467" s="22">
        <v>0</v>
      </c>
      <c r="P467" s="22">
        <v>0</v>
      </c>
      <c r="Q467" s="22">
        <v>0</v>
      </c>
      <c r="R467" s="22">
        <v>0</v>
      </c>
      <c r="S467" s="22">
        <v>1.7</v>
      </c>
      <c r="T467" s="22">
        <v>1.4</v>
      </c>
      <c r="U467" s="22">
        <v>0</v>
      </c>
      <c r="V467" s="22">
        <v>304</v>
      </c>
      <c r="W467" s="22">
        <v>0.34</v>
      </c>
      <c r="X467" s="22">
        <v>0.2</v>
      </c>
      <c r="Y467" s="22">
        <v>1.8</v>
      </c>
      <c r="Z467" s="22">
        <v>1.4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0</v>
      </c>
      <c r="AP467" s="8">
        <v>0</v>
      </c>
      <c r="AQ467" s="8">
        <v>0</v>
      </c>
      <c r="AR467" s="8">
        <v>0</v>
      </c>
      <c r="AS467" s="8">
        <v>0</v>
      </c>
      <c r="AT467" s="8">
        <v>0</v>
      </c>
      <c r="AU467" s="8">
        <v>0</v>
      </c>
      <c r="AV467" s="8">
        <v>0</v>
      </c>
      <c r="AW467" s="8">
        <v>0</v>
      </c>
      <c r="AX467" s="8">
        <v>0</v>
      </c>
      <c r="AY467" s="8">
        <v>0</v>
      </c>
      <c r="AZ467" s="8">
        <v>0</v>
      </c>
      <c r="BA467" s="8">
        <v>0</v>
      </c>
      <c r="BB467" s="8">
        <v>0</v>
      </c>
      <c r="BC467" s="8">
        <v>0</v>
      </c>
      <c r="BD467" s="8">
        <v>0</v>
      </c>
      <c r="BE467" s="8">
        <v>0</v>
      </c>
      <c r="BF467" s="8">
        <v>0</v>
      </c>
      <c r="BG467" s="8">
        <v>0</v>
      </c>
      <c r="BH467" s="8">
        <v>0</v>
      </c>
      <c r="BI467" s="8">
        <v>0</v>
      </c>
      <c r="BJ467" s="8">
        <v>0</v>
      </c>
      <c r="BK467" s="8">
        <v>0</v>
      </c>
      <c r="BL467" s="8">
        <v>0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0</v>
      </c>
      <c r="BS467" s="8">
        <v>182.8</v>
      </c>
      <c r="BT467" s="8" t="e">
        <f>$I$467/#REF!*100</f>
        <v>#REF!</v>
      </c>
      <c r="BU467" s="8">
        <v>0</v>
      </c>
      <c r="BW467" s="8">
        <v>0</v>
      </c>
      <c r="BX467" s="8">
        <v>0</v>
      </c>
      <c r="BY467" s="8">
        <v>0</v>
      </c>
      <c r="BZ467" s="8">
        <v>0</v>
      </c>
      <c r="CA467" s="8">
        <v>0</v>
      </c>
      <c r="CB467" s="8">
        <v>0</v>
      </c>
      <c r="CC467" s="8">
        <v>0</v>
      </c>
      <c r="CD467" s="8">
        <v>0</v>
      </c>
      <c r="CE467" s="8">
        <v>0</v>
      </c>
      <c r="CF467" s="8">
        <v>0</v>
      </c>
      <c r="CG467" s="8">
        <v>0</v>
      </c>
    </row>
    <row r="468" spans="1:85" s="8" customFormat="1" x14ac:dyDescent="0.25">
      <c r="B468" s="15" t="s">
        <v>110</v>
      </c>
      <c r="C468" s="27">
        <f>C467+C464+C457+C452+C445+C442</f>
        <v>2830</v>
      </c>
      <c r="D468" s="21">
        <v>106.96</v>
      </c>
      <c r="E468" s="21">
        <v>68.83</v>
      </c>
      <c r="F468" s="21">
        <v>75.790000000000006</v>
      </c>
      <c r="G468" s="21">
        <v>33.71</v>
      </c>
      <c r="H468" s="21">
        <v>367.3</v>
      </c>
      <c r="I468" s="21">
        <v>2647.17</v>
      </c>
      <c r="J468" s="22">
        <v>31.14</v>
      </c>
      <c r="K468" s="22">
        <v>18.23</v>
      </c>
      <c r="L468" s="22">
        <v>7.91</v>
      </c>
      <c r="M468" s="22">
        <v>0</v>
      </c>
      <c r="N468" s="22">
        <v>142.93</v>
      </c>
      <c r="O468" s="22">
        <v>224.37</v>
      </c>
      <c r="P468" s="22">
        <v>24.02</v>
      </c>
      <c r="Q468" s="22">
        <v>0</v>
      </c>
      <c r="R468" s="22">
        <v>0</v>
      </c>
      <c r="S468" s="22">
        <v>8.69</v>
      </c>
      <c r="T468" s="22">
        <v>23.81</v>
      </c>
      <c r="U468" s="22">
        <v>3505.57</v>
      </c>
      <c r="V468" s="22">
        <v>3817.67</v>
      </c>
      <c r="W468" s="22">
        <v>2.4700000000000002</v>
      </c>
      <c r="X468" s="22">
        <v>17.329999999999998</v>
      </c>
      <c r="Y468" s="22">
        <v>44.12</v>
      </c>
      <c r="Z468" s="22">
        <v>123.24</v>
      </c>
      <c r="AA468" s="8">
        <v>0.4</v>
      </c>
      <c r="AB468" s="8">
        <v>0</v>
      </c>
      <c r="AC468" s="8">
        <v>0</v>
      </c>
      <c r="AD468" s="8">
        <v>4971.74</v>
      </c>
      <c r="AE468" s="8">
        <v>2596.7199999999998</v>
      </c>
      <c r="AF468" s="8">
        <v>1323.16</v>
      </c>
      <c r="AG468" s="8">
        <v>2132.6</v>
      </c>
      <c r="AH468" s="8">
        <v>687.3</v>
      </c>
      <c r="AI468" s="8">
        <v>3273.48</v>
      </c>
      <c r="AJ468" s="8">
        <v>2955.72</v>
      </c>
      <c r="AK468" s="8">
        <v>4518.22</v>
      </c>
      <c r="AL468" s="8">
        <v>5132.74</v>
      </c>
      <c r="AM468" s="8">
        <v>1650.35</v>
      </c>
      <c r="AN468" s="8">
        <v>2962.58</v>
      </c>
      <c r="AO468" s="8">
        <v>15191.32</v>
      </c>
      <c r="AP468" s="8">
        <v>886.83</v>
      </c>
      <c r="AQ468" s="8">
        <v>4198.8</v>
      </c>
      <c r="AR468" s="8">
        <v>2913.3</v>
      </c>
      <c r="AS468" s="8">
        <v>1995.35</v>
      </c>
      <c r="AT468" s="8">
        <v>1078.54</v>
      </c>
      <c r="AU468" s="8">
        <v>3.42</v>
      </c>
      <c r="AV468" s="8">
        <v>2.82</v>
      </c>
      <c r="AW468" s="8">
        <v>1.79</v>
      </c>
      <c r="AX468" s="8">
        <v>4.08</v>
      </c>
      <c r="AY468" s="8">
        <v>1.62</v>
      </c>
      <c r="AZ468" s="8">
        <v>10.94</v>
      </c>
      <c r="BA468" s="8">
        <v>0.93</v>
      </c>
      <c r="BB468" s="8">
        <v>20.41</v>
      </c>
      <c r="BC468" s="8">
        <v>0.48</v>
      </c>
      <c r="BD468" s="8">
        <v>9.57</v>
      </c>
      <c r="BE468" s="8">
        <v>1.52</v>
      </c>
      <c r="BF468" s="8">
        <v>0.83</v>
      </c>
      <c r="BG468" s="8">
        <v>0</v>
      </c>
      <c r="BH468" s="8">
        <v>0.22</v>
      </c>
      <c r="BI468" s="8">
        <v>2.34</v>
      </c>
      <c r="BJ468" s="8">
        <v>55.84</v>
      </c>
      <c r="BK468" s="8">
        <v>0.14000000000000001</v>
      </c>
      <c r="BL468" s="8">
        <v>0</v>
      </c>
      <c r="BM468" s="8">
        <v>31.84</v>
      </c>
      <c r="BN468" s="8">
        <v>0.96</v>
      </c>
      <c r="BO468" s="8">
        <v>1.1299999999999999</v>
      </c>
      <c r="BP468" s="8">
        <v>0</v>
      </c>
      <c r="BQ468" s="8">
        <v>0</v>
      </c>
      <c r="BR468" s="8">
        <v>0</v>
      </c>
      <c r="BS468" s="8">
        <v>2194.7600000000002</v>
      </c>
      <c r="BU468" s="8">
        <v>1277.82</v>
      </c>
      <c r="BW468" s="8">
        <v>12.51</v>
      </c>
      <c r="BX468" s="8">
        <v>12.51</v>
      </c>
      <c r="BY468" s="8">
        <v>12.51</v>
      </c>
      <c r="BZ468" s="8">
        <v>5478.8</v>
      </c>
      <c r="CA468" s="8">
        <v>3472.9</v>
      </c>
      <c r="CB468" s="8">
        <v>4475.8500000000004</v>
      </c>
      <c r="CC468" s="8">
        <v>136.75</v>
      </c>
      <c r="CD468" s="8">
        <v>136.36000000000001</v>
      </c>
      <c r="CE468" s="8">
        <v>136.56</v>
      </c>
      <c r="CF468" s="8">
        <v>60.6</v>
      </c>
      <c r="CG468" s="8">
        <v>5.71</v>
      </c>
    </row>
    <row r="469" spans="1:85" x14ac:dyDescent="0.25">
      <c r="B469" s="23" t="s">
        <v>189</v>
      </c>
      <c r="D469" s="20"/>
      <c r="E469" s="20"/>
      <c r="F469" s="20"/>
      <c r="G469" s="20"/>
      <c r="H469" s="20"/>
      <c r="I469" s="20"/>
    </row>
    <row r="470" spans="1:85" x14ac:dyDescent="0.25">
      <c r="B470" s="23" t="s">
        <v>78</v>
      </c>
      <c r="D470" s="20"/>
      <c r="E470" s="20"/>
      <c r="F470" s="20"/>
      <c r="G470" s="20"/>
      <c r="H470" s="20"/>
      <c r="I470" s="20"/>
    </row>
    <row r="471" spans="1:85" x14ac:dyDescent="0.25">
      <c r="A471" s="5" t="str">
        <f>"18/4"</f>
        <v>18/4</v>
      </c>
      <c r="B471" s="10" t="s">
        <v>161</v>
      </c>
      <c r="C471" s="28" t="str">
        <f>"180"</f>
        <v>180</v>
      </c>
      <c r="D471" s="20">
        <v>3.75</v>
      </c>
      <c r="E471" s="20">
        <v>0.03</v>
      </c>
      <c r="F471" s="20">
        <v>2.68</v>
      </c>
      <c r="G471" s="20">
        <v>0</v>
      </c>
      <c r="H471" s="20">
        <v>25.59</v>
      </c>
      <c r="I471" s="20">
        <v>145.84816080000002</v>
      </c>
      <c r="J471" s="9">
        <v>1.77</v>
      </c>
      <c r="K471" s="9">
        <v>0.08</v>
      </c>
      <c r="L471" s="9">
        <v>1.7</v>
      </c>
      <c r="M471" s="9">
        <v>0</v>
      </c>
      <c r="N471" s="9">
        <v>3.9</v>
      </c>
      <c r="O471" s="9">
        <v>21.69</v>
      </c>
      <c r="P471" s="9">
        <v>1.51</v>
      </c>
      <c r="Q471" s="9">
        <v>0</v>
      </c>
      <c r="R471" s="9">
        <v>0</v>
      </c>
      <c r="S471" s="9">
        <v>0</v>
      </c>
      <c r="T471" s="9">
        <v>1.02</v>
      </c>
      <c r="U471" s="9">
        <v>284.83</v>
      </c>
      <c r="V471" s="9">
        <v>73.97</v>
      </c>
      <c r="W471" s="9">
        <v>0.03</v>
      </c>
      <c r="X471" s="9">
        <v>0.41</v>
      </c>
      <c r="Y471" s="9">
        <v>7.82</v>
      </c>
      <c r="Z471" s="9">
        <v>0</v>
      </c>
      <c r="AA471" s="5">
        <v>0</v>
      </c>
      <c r="AB471" s="5">
        <v>0</v>
      </c>
      <c r="AC471" s="5">
        <v>0</v>
      </c>
      <c r="AD471" s="5">
        <v>2.67</v>
      </c>
      <c r="AE471" s="5">
        <v>1.62</v>
      </c>
      <c r="AF471" s="5">
        <v>0.59</v>
      </c>
      <c r="AG471" s="5">
        <v>1.64</v>
      </c>
      <c r="AH471" s="5">
        <v>1.47</v>
      </c>
      <c r="AI471" s="5">
        <v>1.47</v>
      </c>
      <c r="AJ471" s="5">
        <v>1.31</v>
      </c>
      <c r="AK471" s="5">
        <v>0.93</v>
      </c>
      <c r="AL471" s="5">
        <v>2.3199999999999998</v>
      </c>
      <c r="AM471" s="5">
        <v>1.22</v>
      </c>
      <c r="AN471" s="5">
        <v>0.89</v>
      </c>
      <c r="AO471" s="5">
        <v>5.0199999999999996</v>
      </c>
      <c r="AP471" s="5">
        <v>1.1499999999999999</v>
      </c>
      <c r="AQ471" s="5">
        <v>1.69</v>
      </c>
      <c r="AR471" s="5">
        <v>1.91</v>
      </c>
      <c r="AS471" s="5">
        <v>1.46</v>
      </c>
      <c r="AT471" s="5">
        <v>0.37</v>
      </c>
      <c r="AU471" s="5">
        <v>0.09</v>
      </c>
      <c r="AV471" s="5">
        <v>0.04</v>
      </c>
      <c r="AW471" s="5">
        <v>0.02</v>
      </c>
      <c r="AX471" s="5">
        <v>0.05</v>
      </c>
      <c r="AY471" s="5">
        <v>0.06</v>
      </c>
      <c r="AZ471" s="5">
        <v>0.28000000000000003</v>
      </c>
      <c r="BA471" s="5">
        <v>0</v>
      </c>
      <c r="BB471" s="5">
        <v>0.74</v>
      </c>
      <c r="BC471" s="5">
        <v>0</v>
      </c>
      <c r="BD471" s="5">
        <v>0.24</v>
      </c>
      <c r="BE471" s="5">
        <v>0</v>
      </c>
      <c r="BF471" s="5">
        <v>0</v>
      </c>
      <c r="BG471" s="5">
        <v>0</v>
      </c>
      <c r="BH471" s="5">
        <v>0</v>
      </c>
      <c r="BI471" s="5">
        <v>0.08</v>
      </c>
      <c r="BJ471" s="5">
        <v>0.62</v>
      </c>
      <c r="BK471" s="5">
        <v>0</v>
      </c>
      <c r="BL471" s="5">
        <v>0</v>
      </c>
      <c r="BM471" s="5">
        <v>0.04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5.95</v>
      </c>
      <c r="BU471" s="5">
        <v>10.08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3.6</v>
      </c>
      <c r="CG471" s="5">
        <v>0.72</v>
      </c>
    </row>
    <row r="472" spans="1:85" x14ac:dyDescent="0.25">
      <c r="A472" s="5" t="str">
        <f>"1/6"</f>
        <v>1/6</v>
      </c>
      <c r="B472" s="10" t="s">
        <v>113</v>
      </c>
      <c r="C472" s="28" t="str">
        <f>"40"</f>
        <v>40</v>
      </c>
      <c r="D472" s="20">
        <v>5.08</v>
      </c>
      <c r="E472" s="20">
        <v>5.08</v>
      </c>
      <c r="F472" s="20">
        <v>4.5999999999999996</v>
      </c>
      <c r="G472" s="20">
        <v>0</v>
      </c>
      <c r="H472" s="20">
        <v>0.28000000000000003</v>
      </c>
      <c r="I472" s="20">
        <v>62.783999999999999</v>
      </c>
      <c r="J472" s="9">
        <v>1.2</v>
      </c>
      <c r="K472" s="9">
        <v>0</v>
      </c>
      <c r="L472" s="9">
        <v>0</v>
      </c>
      <c r="M472" s="9">
        <v>0</v>
      </c>
      <c r="N472" s="9">
        <v>0.28000000000000003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0.4</v>
      </c>
      <c r="U472" s="9">
        <v>53.6</v>
      </c>
      <c r="V472" s="9">
        <v>56</v>
      </c>
      <c r="W472" s="9">
        <v>0.18</v>
      </c>
      <c r="X472" s="9">
        <v>0.08</v>
      </c>
      <c r="Y472" s="9">
        <v>1.44</v>
      </c>
      <c r="Z472" s="9">
        <v>0</v>
      </c>
      <c r="AA472" s="5">
        <v>0</v>
      </c>
      <c r="AB472" s="5">
        <v>0</v>
      </c>
      <c r="AC472" s="5">
        <v>0</v>
      </c>
      <c r="AD472" s="5">
        <v>432.4</v>
      </c>
      <c r="AE472" s="5">
        <v>361.2</v>
      </c>
      <c r="AF472" s="5">
        <v>169.6</v>
      </c>
      <c r="AG472" s="5">
        <v>244</v>
      </c>
      <c r="AH472" s="5">
        <v>81.599999999999994</v>
      </c>
      <c r="AI472" s="5">
        <v>260.8</v>
      </c>
      <c r="AJ472" s="5">
        <v>284</v>
      </c>
      <c r="AK472" s="5">
        <v>314.8</v>
      </c>
      <c r="AL472" s="5">
        <v>491.6</v>
      </c>
      <c r="AM472" s="5">
        <v>136</v>
      </c>
      <c r="AN472" s="5">
        <v>166.4</v>
      </c>
      <c r="AO472" s="5">
        <v>709.2</v>
      </c>
      <c r="AP472" s="5">
        <v>5.6</v>
      </c>
      <c r="AQ472" s="5">
        <v>158.4</v>
      </c>
      <c r="AR472" s="5">
        <v>371.2</v>
      </c>
      <c r="AS472" s="5">
        <v>190.4</v>
      </c>
      <c r="AT472" s="5">
        <v>117.2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29.64</v>
      </c>
      <c r="BU472" s="5">
        <v>104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</row>
    <row r="473" spans="1:85" x14ac:dyDescent="0.25">
      <c r="A473" s="5" t="str">
        <f>"9/13"</f>
        <v>9/13</v>
      </c>
      <c r="B473" s="10" t="s">
        <v>80</v>
      </c>
      <c r="C473" s="28" t="str">
        <f>"10"</f>
        <v>10</v>
      </c>
      <c r="D473" s="20">
        <v>0.08</v>
      </c>
      <c r="E473" s="20">
        <v>0.08</v>
      </c>
      <c r="F473" s="20">
        <v>7.25</v>
      </c>
      <c r="G473" s="20">
        <v>0</v>
      </c>
      <c r="H473" s="20">
        <v>0.13</v>
      </c>
      <c r="I473" s="20">
        <v>66.063999999999993</v>
      </c>
      <c r="J473" s="9">
        <v>4.71</v>
      </c>
      <c r="K473" s="9">
        <v>0.22</v>
      </c>
      <c r="L473" s="9">
        <v>0</v>
      </c>
      <c r="M473" s="9">
        <v>0</v>
      </c>
      <c r="N473" s="9">
        <v>0.13</v>
      </c>
      <c r="O473" s="9">
        <v>0</v>
      </c>
      <c r="P473" s="9">
        <v>0</v>
      </c>
      <c r="Q473" s="9">
        <v>0</v>
      </c>
      <c r="R473" s="9">
        <v>0</v>
      </c>
      <c r="S473" s="9">
        <v>0</v>
      </c>
      <c r="T473" s="9">
        <v>0.14000000000000001</v>
      </c>
      <c r="U473" s="9">
        <v>1.5</v>
      </c>
      <c r="V473" s="9">
        <v>3</v>
      </c>
      <c r="W473" s="9">
        <v>0.01</v>
      </c>
      <c r="X473" s="9">
        <v>0.01</v>
      </c>
      <c r="Y473" s="9">
        <v>0.02</v>
      </c>
      <c r="Z473" s="9">
        <v>0</v>
      </c>
      <c r="AA473" s="5">
        <v>0</v>
      </c>
      <c r="AB473" s="5">
        <v>0</v>
      </c>
      <c r="AC473" s="5">
        <v>0</v>
      </c>
      <c r="AD473" s="5">
        <v>7.6</v>
      </c>
      <c r="AE473" s="5">
        <v>4.5</v>
      </c>
      <c r="AF473" s="5">
        <v>1.7</v>
      </c>
      <c r="AG473" s="5">
        <v>4.7</v>
      </c>
      <c r="AH473" s="5">
        <v>4.3</v>
      </c>
      <c r="AI473" s="5">
        <v>4.2</v>
      </c>
      <c r="AJ473" s="5">
        <v>3.6</v>
      </c>
      <c r="AK473" s="5">
        <v>2.6</v>
      </c>
      <c r="AL473" s="5">
        <v>5.7</v>
      </c>
      <c r="AM473" s="5">
        <v>3.5</v>
      </c>
      <c r="AN473" s="5">
        <v>2.4</v>
      </c>
      <c r="AO473" s="5">
        <v>14.2</v>
      </c>
      <c r="AP473" s="5">
        <v>0</v>
      </c>
      <c r="AQ473" s="5">
        <v>4.8</v>
      </c>
      <c r="AR473" s="5">
        <v>5.4</v>
      </c>
      <c r="AS473" s="5">
        <v>4.2</v>
      </c>
      <c r="AT473" s="5">
        <v>1</v>
      </c>
      <c r="AU473" s="5">
        <v>0.27</v>
      </c>
      <c r="AV473" s="5">
        <v>0.12</v>
      </c>
      <c r="AW473" s="5">
        <v>7.0000000000000007E-2</v>
      </c>
      <c r="AX473" s="5">
        <v>0.15</v>
      </c>
      <c r="AY473" s="5">
        <v>0.17</v>
      </c>
      <c r="AZ473" s="5">
        <v>0.79</v>
      </c>
      <c r="BA473" s="5">
        <v>0</v>
      </c>
      <c r="BB473" s="5">
        <v>2.21</v>
      </c>
      <c r="BC473" s="5">
        <v>0</v>
      </c>
      <c r="BD473" s="5">
        <v>0.68</v>
      </c>
      <c r="BE473" s="5">
        <v>0</v>
      </c>
      <c r="BF473" s="5">
        <v>0</v>
      </c>
      <c r="BG473" s="5">
        <v>0</v>
      </c>
      <c r="BH473" s="5">
        <v>0.15</v>
      </c>
      <c r="BI473" s="5">
        <v>0.23</v>
      </c>
      <c r="BJ473" s="5">
        <v>1.8</v>
      </c>
      <c r="BK473" s="5">
        <v>0</v>
      </c>
      <c r="BL473" s="5">
        <v>0</v>
      </c>
      <c r="BM473" s="5">
        <v>0.09</v>
      </c>
      <c r="BN473" s="5">
        <v>0.01</v>
      </c>
      <c r="BO473" s="5">
        <v>0</v>
      </c>
      <c r="BP473" s="5">
        <v>0</v>
      </c>
      <c r="BQ473" s="5">
        <v>0</v>
      </c>
      <c r="BR473" s="5">
        <v>0</v>
      </c>
      <c r="BS473" s="5">
        <v>2.5</v>
      </c>
      <c r="BU473" s="5">
        <v>45</v>
      </c>
      <c r="BW473" s="5">
        <v>0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</row>
    <row r="474" spans="1:85" x14ac:dyDescent="0.25">
      <c r="A474" s="5" t="str">
        <f>""</f>
        <v/>
      </c>
      <c r="B474" s="10" t="s">
        <v>82</v>
      </c>
      <c r="C474" s="28" t="str">
        <f>"100"</f>
        <v>100</v>
      </c>
      <c r="D474" s="20">
        <v>9</v>
      </c>
      <c r="E474" s="20">
        <v>18</v>
      </c>
      <c r="F474" s="20">
        <v>5</v>
      </c>
      <c r="G474" s="20">
        <v>0</v>
      </c>
      <c r="H474" s="20">
        <v>4</v>
      </c>
      <c r="I474" s="20">
        <v>99.8</v>
      </c>
      <c r="J474" s="9">
        <v>5.2</v>
      </c>
      <c r="K474" s="9">
        <v>0</v>
      </c>
      <c r="L474" s="9">
        <v>0</v>
      </c>
      <c r="M474" s="9">
        <v>0</v>
      </c>
      <c r="N474" s="9">
        <v>4</v>
      </c>
      <c r="O474" s="9">
        <v>0</v>
      </c>
      <c r="P474" s="9">
        <v>0</v>
      </c>
      <c r="Q474" s="9">
        <v>0</v>
      </c>
      <c r="R474" s="9">
        <v>0</v>
      </c>
      <c r="S474" s="9">
        <v>1.2</v>
      </c>
      <c r="T474" s="9">
        <v>1</v>
      </c>
      <c r="U474" s="9">
        <v>41</v>
      </c>
      <c r="V474" s="9">
        <v>112</v>
      </c>
      <c r="W474" s="9">
        <v>0.27</v>
      </c>
      <c r="X474" s="9">
        <v>0.4</v>
      </c>
      <c r="Y474" s="9">
        <v>3.9</v>
      </c>
      <c r="Z474" s="9">
        <v>0.5</v>
      </c>
      <c r="AA474" s="5">
        <v>0</v>
      </c>
      <c r="AB474" s="5">
        <v>0</v>
      </c>
      <c r="AC474" s="5">
        <v>0</v>
      </c>
      <c r="AD474" s="5">
        <v>0</v>
      </c>
      <c r="AE474" s="5">
        <v>0</v>
      </c>
      <c r="AF474" s="5">
        <v>0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  <c r="BC474" s="5">
        <v>0</v>
      </c>
      <c r="BD474" s="5">
        <v>0</v>
      </c>
      <c r="BE474" s="5">
        <v>0</v>
      </c>
      <c r="BF474" s="5">
        <v>0</v>
      </c>
      <c r="BG474" s="5">
        <v>0</v>
      </c>
      <c r="BH474" s="5">
        <v>0</v>
      </c>
      <c r="BI474" s="5">
        <v>0</v>
      </c>
      <c r="BJ474" s="5">
        <v>0</v>
      </c>
      <c r="BK474" s="5">
        <v>0</v>
      </c>
      <c r="BL474" s="5">
        <v>0</v>
      </c>
      <c r="BM474" s="5">
        <v>0</v>
      </c>
      <c r="BN474" s="5">
        <v>0</v>
      </c>
      <c r="BO474" s="5">
        <v>0</v>
      </c>
      <c r="BP474" s="5">
        <v>0</v>
      </c>
      <c r="BQ474" s="5">
        <v>0</v>
      </c>
      <c r="BR474" s="5">
        <v>0</v>
      </c>
      <c r="BS474" s="5">
        <v>82</v>
      </c>
      <c r="BU474" s="5">
        <v>55</v>
      </c>
      <c r="BW474" s="5">
        <v>0</v>
      </c>
      <c r="BX474" s="5">
        <v>0</v>
      </c>
      <c r="BY474" s="5">
        <v>0</v>
      </c>
      <c r="BZ474" s="5">
        <v>0</v>
      </c>
      <c r="CA474" s="5">
        <v>0</v>
      </c>
      <c r="CB474" s="5">
        <v>0</v>
      </c>
      <c r="CC474" s="5">
        <v>0</v>
      </c>
      <c r="CD474" s="5">
        <v>0</v>
      </c>
      <c r="CE474" s="5">
        <v>0</v>
      </c>
      <c r="CF474" s="5">
        <v>0</v>
      </c>
      <c r="CG474" s="5">
        <v>0</v>
      </c>
    </row>
    <row r="475" spans="1:85" x14ac:dyDescent="0.25">
      <c r="A475" s="5" t="str">
        <f>"-"</f>
        <v>-</v>
      </c>
      <c r="B475" s="10" t="s">
        <v>83</v>
      </c>
      <c r="C475" s="28" t="str">
        <f>"100"</f>
        <v>100</v>
      </c>
      <c r="D475" s="20">
        <v>6.61</v>
      </c>
      <c r="E475" s="20">
        <v>0</v>
      </c>
      <c r="F475" s="20">
        <v>0.66</v>
      </c>
      <c r="G475" s="20">
        <v>0.66</v>
      </c>
      <c r="H475" s="20">
        <v>46.7</v>
      </c>
      <c r="I475" s="20">
        <v>224.80099999999999</v>
      </c>
      <c r="J475" s="9">
        <v>0.2</v>
      </c>
      <c r="K475" s="9">
        <v>0</v>
      </c>
      <c r="L475" s="9">
        <v>0</v>
      </c>
      <c r="M475" s="9">
        <v>0</v>
      </c>
      <c r="N475" s="9">
        <v>1.1000000000000001</v>
      </c>
      <c r="O475" s="9">
        <v>45.6</v>
      </c>
      <c r="P475" s="9">
        <v>0.2</v>
      </c>
      <c r="Q475" s="9">
        <v>0</v>
      </c>
      <c r="R475" s="9">
        <v>0</v>
      </c>
      <c r="S475" s="9">
        <v>0.3</v>
      </c>
      <c r="T475" s="9">
        <v>1.8</v>
      </c>
      <c r="U475" s="9">
        <v>245.7</v>
      </c>
      <c r="V475" s="9">
        <v>82.46</v>
      </c>
      <c r="W475" s="9">
        <v>0.05</v>
      </c>
      <c r="X475" s="9">
        <v>1.36</v>
      </c>
      <c r="Y475" s="9">
        <v>3.1</v>
      </c>
      <c r="Z475" s="9">
        <v>0</v>
      </c>
      <c r="AA475" s="5">
        <v>0</v>
      </c>
      <c r="AB475" s="5">
        <v>0</v>
      </c>
      <c r="AC475" s="5">
        <v>0</v>
      </c>
      <c r="AD475" s="5">
        <v>508.95</v>
      </c>
      <c r="AE475" s="5">
        <v>168.78</v>
      </c>
      <c r="AF475" s="5">
        <v>100.05</v>
      </c>
      <c r="AG475" s="5">
        <v>200.1</v>
      </c>
      <c r="AH475" s="5">
        <v>75.69</v>
      </c>
      <c r="AI475" s="5">
        <v>361.92</v>
      </c>
      <c r="AJ475" s="5">
        <v>224.46</v>
      </c>
      <c r="AK475" s="5">
        <v>313.2</v>
      </c>
      <c r="AL475" s="5">
        <v>258.39</v>
      </c>
      <c r="AM475" s="5">
        <v>135.72</v>
      </c>
      <c r="AN475" s="5">
        <v>240.12</v>
      </c>
      <c r="AO475" s="5">
        <v>2007.96</v>
      </c>
      <c r="AP475" s="5">
        <v>234.9</v>
      </c>
      <c r="AQ475" s="5">
        <v>654.24</v>
      </c>
      <c r="AR475" s="5">
        <v>284.49</v>
      </c>
      <c r="AS475" s="5">
        <v>188.79</v>
      </c>
      <c r="AT475" s="5">
        <v>149.63999999999999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0.14000000000000001</v>
      </c>
      <c r="BB475" s="5">
        <v>0.08</v>
      </c>
      <c r="BC475" s="5">
        <v>7.0000000000000007E-2</v>
      </c>
      <c r="BD475" s="5">
        <v>0.01</v>
      </c>
      <c r="BE475" s="5">
        <v>0</v>
      </c>
      <c r="BF475" s="5">
        <v>0</v>
      </c>
      <c r="BG475" s="5">
        <v>0</v>
      </c>
      <c r="BH475" s="5">
        <v>0</v>
      </c>
      <c r="BI475" s="5">
        <v>0.01</v>
      </c>
      <c r="BJ475" s="5">
        <v>7.0000000000000007E-2</v>
      </c>
      <c r="BK475" s="5">
        <v>0</v>
      </c>
      <c r="BL475" s="5">
        <v>0</v>
      </c>
      <c r="BM475" s="5">
        <v>0.28000000000000003</v>
      </c>
      <c r="BN475" s="5">
        <v>0.01</v>
      </c>
      <c r="BO475" s="5">
        <v>0</v>
      </c>
      <c r="BP475" s="5">
        <v>0</v>
      </c>
      <c r="BQ475" s="5">
        <v>0</v>
      </c>
      <c r="BR475" s="5">
        <v>0</v>
      </c>
      <c r="BS475" s="5">
        <v>39.1</v>
      </c>
      <c r="BU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</row>
    <row r="476" spans="1:85" x14ac:dyDescent="0.25">
      <c r="A476" s="5" t="str">
        <f>"18/10"</f>
        <v>18/10</v>
      </c>
      <c r="B476" s="10" t="s">
        <v>115</v>
      </c>
      <c r="C476" s="28" t="str">
        <f>"200"</f>
        <v>200</v>
      </c>
      <c r="D476" s="20">
        <v>3.64</v>
      </c>
      <c r="E476" s="20">
        <v>2.9</v>
      </c>
      <c r="F476" s="20">
        <v>3.34</v>
      </c>
      <c r="G476" s="20">
        <v>0.6</v>
      </c>
      <c r="H476" s="20">
        <v>22.81</v>
      </c>
      <c r="I476" s="20">
        <v>134.767248</v>
      </c>
      <c r="J476" s="9">
        <v>2.36</v>
      </c>
      <c r="K476" s="9">
        <v>0</v>
      </c>
      <c r="L476" s="9">
        <v>2.36</v>
      </c>
      <c r="M476" s="9">
        <v>0</v>
      </c>
      <c r="N476" s="9">
        <v>22.51</v>
      </c>
      <c r="O476" s="9">
        <v>0.3</v>
      </c>
      <c r="P476" s="9">
        <v>1.28</v>
      </c>
      <c r="Q476" s="9">
        <v>0</v>
      </c>
      <c r="R476" s="9">
        <v>0</v>
      </c>
      <c r="S476" s="9">
        <v>0.26</v>
      </c>
      <c r="T476" s="9">
        <v>0.97</v>
      </c>
      <c r="U476" s="9">
        <v>50.2</v>
      </c>
      <c r="V476" s="9">
        <v>182.12</v>
      </c>
      <c r="W476" s="9">
        <v>0.13</v>
      </c>
      <c r="X476" s="9">
        <v>0.14000000000000001</v>
      </c>
      <c r="Y476" s="9">
        <v>1.07</v>
      </c>
      <c r="Z476" s="9">
        <v>0.52</v>
      </c>
      <c r="AA476" s="5">
        <v>0</v>
      </c>
      <c r="AB476" s="5">
        <v>0</v>
      </c>
      <c r="AC476" s="5">
        <v>0</v>
      </c>
      <c r="AD476" s="5">
        <v>1201.32</v>
      </c>
      <c r="AE476" s="5">
        <v>444.62</v>
      </c>
      <c r="AF476" s="5">
        <v>446.5</v>
      </c>
      <c r="AG476" s="5">
        <v>449.32</v>
      </c>
      <c r="AH476" s="5">
        <v>124.08</v>
      </c>
      <c r="AI476" s="5">
        <v>934.36</v>
      </c>
      <c r="AJ476" s="5">
        <v>695.6</v>
      </c>
      <c r="AK476" s="5">
        <v>2063.3000000000002</v>
      </c>
      <c r="AL476" s="5">
        <v>1848.04</v>
      </c>
      <c r="AM476" s="5">
        <v>453.08</v>
      </c>
      <c r="AN476" s="5">
        <v>1010.5</v>
      </c>
      <c r="AO476" s="5">
        <v>3902.88</v>
      </c>
      <c r="AP476" s="5">
        <v>0</v>
      </c>
      <c r="AQ476" s="5">
        <v>865.74</v>
      </c>
      <c r="AR476" s="5">
        <v>713.46</v>
      </c>
      <c r="AS476" s="5">
        <v>517.94000000000005</v>
      </c>
      <c r="AT476" s="5">
        <v>203.98</v>
      </c>
      <c r="AU476" s="5">
        <v>0.89</v>
      </c>
      <c r="AV476" s="5">
        <v>1.38</v>
      </c>
      <c r="AW476" s="5">
        <v>1.06</v>
      </c>
      <c r="AX476" s="5">
        <v>2.6</v>
      </c>
      <c r="AY476" s="5">
        <v>0</v>
      </c>
      <c r="AZ476" s="5">
        <v>0.26</v>
      </c>
      <c r="BA476" s="5">
        <v>0</v>
      </c>
      <c r="BB476" s="5">
        <v>3.17</v>
      </c>
      <c r="BC476" s="5">
        <v>0</v>
      </c>
      <c r="BD476" s="5">
        <v>0.97</v>
      </c>
      <c r="BE476" s="5">
        <v>0.81</v>
      </c>
      <c r="BF476" s="5">
        <v>0.62</v>
      </c>
      <c r="BG476" s="5">
        <v>0</v>
      </c>
      <c r="BH476" s="5">
        <v>0</v>
      </c>
      <c r="BI476" s="5">
        <v>0.26</v>
      </c>
      <c r="BJ476" s="5">
        <v>32.03</v>
      </c>
      <c r="BK476" s="5">
        <v>0</v>
      </c>
      <c r="BL476" s="5">
        <v>0</v>
      </c>
      <c r="BM476" s="5">
        <v>12.5</v>
      </c>
      <c r="BN476" s="5">
        <v>0.26</v>
      </c>
      <c r="BO476" s="5">
        <v>0.08</v>
      </c>
      <c r="BP476" s="5">
        <v>0</v>
      </c>
      <c r="BQ476" s="5">
        <v>0</v>
      </c>
      <c r="BR476" s="5">
        <v>0</v>
      </c>
      <c r="BS476" s="5">
        <v>198.62</v>
      </c>
      <c r="BU476" s="5">
        <v>13.44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20</v>
      </c>
      <c r="CG476" s="5">
        <v>0</v>
      </c>
    </row>
    <row r="477" spans="1:85" s="8" customFormat="1" x14ac:dyDescent="0.25">
      <c r="B477" s="15" t="s">
        <v>85</v>
      </c>
      <c r="C477" s="25">
        <f>C476+C474+C475+C473+C472+C471</f>
        <v>630</v>
      </c>
      <c r="D477" s="21">
        <v>28.16</v>
      </c>
      <c r="E477" s="21">
        <v>26.09</v>
      </c>
      <c r="F477" s="21">
        <v>23.53</v>
      </c>
      <c r="G477" s="21">
        <v>1.26</v>
      </c>
      <c r="H477" s="21">
        <v>99.51</v>
      </c>
      <c r="I477" s="21">
        <v>734.06</v>
      </c>
      <c r="J477" s="22">
        <v>15.44</v>
      </c>
      <c r="K477" s="22">
        <v>0.3</v>
      </c>
      <c r="L477" s="22">
        <v>4.0599999999999996</v>
      </c>
      <c r="M477" s="22">
        <v>0</v>
      </c>
      <c r="N477" s="22">
        <v>31.93</v>
      </c>
      <c r="O477" s="22">
        <v>67.59</v>
      </c>
      <c r="P477" s="22">
        <v>2.99</v>
      </c>
      <c r="Q477" s="22">
        <v>0</v>
      </c>
      <c r="R477" s="22">
        <v>0</v>
      </c>
      <c r="S477" s="22">
        <v>1.76</v>
      </c>
      <c r="T477" s="22">
        <v>5.34</v>
      </c>
      <c r="U477" s="22">
        <v>676.83</v>
      </c>
      <c r="V477" s="22">
        <v>509.55</v>
      </c>
      <c r="W477" s="22">
        <v>0.66</v>
      </c>
      <c r="X477" s="22">
        <v>2.39</v>
      </c>
      <c r="Y477" s="22">
        <v>17.350000000000001</v>
      </c>
      <c r="Z477" s="22">
        <v>1.02</v>
      </c>
      <c r="AA477" s="8">
        <v>0</v>
      </c>
      <c r="AB477" s="8">
        <v>0</v>
      </c>
      <c r="AC477" s="8">
        <v>0</v>
      </c>
      <c r="AD477" s="8">
        <v>2152.94</v>
      </c>
      <c r="AE477" s="8">
        <v>980.72</v>
      </c>
      <c r="AF477" s="8">
        <v>718.44</v>
      </c>
      <c r="AG477" s="8">
        <v>899.76</v>
      </c>
      <c r="AH477" s="8">
        <v>287.14</v>
      </c>
      <c r="AI477" s="8">
        <v>1562.75</v>
      </c>
      <c r="AJ477" s="8">
        <v>1208.97</v>
      </c>
      <c r="AK477" s="8">
        <v>2694.83</v>
      </c>
      <c r="AL477" s="8">
        <v>2606.0500000000002</v>
      </c>
      <c r="AM477" s="8">
        <v>729.52</v>
      </c>
      <c r="AN477" s="8">
        <v>1420.31</v>
      </c>
      <c r="AO477" s="8">
        <v>6639.26</v>
      </c>
      <c r="AP477" s="8">
        <v>241.65</v>
      </c>
      <c r="AQ477" s="8">
        <v>1684.87</v>
      </c>
      <c r="AR477" s="8">
        <v>1376.46</v>
      </c>
      <c r="AS477" s="8">
        <v>902.79</v>
      </c>
      <c r="AT477" s="8">
        <v>472.19</v>
      </c>
      <c r="AU477" s="8">
        <v>1.25</v>
      </c>
      <c r="AV477" s="8">
        <v>1.55</v>
      </c>
      <c r="AW477" s="8">
        <v>1.1399999999999999</v>
      </c>
      <c r="AX477" s="8">
        <v>2.8</v>
      </c>
      <c r="AY477" s="8">
        <v>0.23</v>
      </c>
      <c r="AZ477" s="8">
        <v>1.34</v>
      </c>
      <c r="BA477" s="8">
        <v>0.14000000000000001</v>
      </c>
      <c r="BB477" s="8">
        <v>6.19</v>
      </c>
      <c r="BC477" s="8">
        <v>7.0000000000000007E-2</v>
      </c>
      <c r="BD477" s="8">
        <v>1.89</v>
      </c>
      <c r="BE477" s="8">
        <v>0.81</v>
      </c>
      <c r="BF477" s="8">
        <v>0.62</v>
      </c>
      <c r="BG477" s="8">
        <v>0</v>
      </c>
      <c r="BH477" s="8">
        <v>0.16</v>
      </c>
      <c r="BI477" s="8">
        <v>0.57999999999999996</v>
      </c>
      <c r="BJ477" s="8">
        <v>34.51</v>
      </c>
      <c r="BK477" s="8">
        <v>0</v>
      </c>
      <c r="BL477" s="8">
        <v>0</v>
      </c>
      <c r="BM477" s="8">
        <v>12.91</v>
      </c>
      <c r="BN477" s="8">
        <v>0.28999999999999998</v>
      </c>
      <c r="BO477" s="8">
        <v>0.08</v>
      </c>
      <c r="BP477" s="8">
        <v>0</v>
      </c>
      <c r="BQ477" s="8">
        <v>0</v>
      </c>
      <c r="BR477" s="8">
        <v>0</v>
      </c>
      <c r="BS477" s="8">
        <v>357.81</v>
      </c>
      <c r="BT477" s="8" t="e">
        <f>$I$477/#REF!*100</f>
        <v>#REF!</v>
      </c>
      <c r="BU477" s="8">
        <v>227.52</v>
      </c>
      <c r="BW477" s="8">
        <v>0</v>
      </c>
      <c r="BX477" s="8">
        <v>0</v>
      </c>
      <c r="BY477" s="8">
        <v>0</v>
      </c>
      <c r="BZ477" s="8">
        <v>0</v>
      </c>
      <c r="CA477" s="8">
        <v>0</v>
      </c>
      <c r="CB477" s="8">
        <v>0</v>
      </c>
      <c r="CC477" s="8">
        <v>0</v>
      </c>
      <c r="CD477" s="8">
        <v>0</v>
      </c>
      <c r="CE477" s="8">
        <v>0</v>
      </c>
      <c r="CF477" s="8">
        <v>23.6</v>
      </c>
      <c r="CG477" s="8">
        <v>0.72</v>
      </c>
    </row>
    <row r="478" spans="1:85" x14ac:dyDescent="0.25">
      <c r="B478" s="23" t="s">
        <v>86</v>
      </c>
      <c r="D478" s="20"/>
      <c r="E478" s="20"/>
      <c r="F478" s="20"/>
      <c r="G478" s="20"/>
      <c r="H478" s="20"/>
      <c r="I478" s="20"/>
    </row>
    <row r="479" spans="1:85" x14ac:dyDescent="0.25">
      <c r="A479" s="5" t="str">
        <f>"-"</f>
        <v>-</v>
      </c>
      <c r="B479" s="10" t="s">
        <v>87</v>
      </c>
      <c r="C479" s="28" t="str">
        <f>"200"</f>
        <v>200</v>
      </c>
      <c r="D479" s="20">
        <v>1</v>
      </c>
      <c r="E479" s="20">
        <v>0</v>
      </c>
      <c r="F479" s="20">
        <v>0.2</v>
      </c>
      <c r="G479" s="20">
        <v>0</v>
      </c>
      <c r="H479" s="20">
        <v>20.2</v>
      </c>
      <c r="I479" s="20">
        <v>86.47999999999999</v>
      </c>
      <c r="J479" s="9">
        <v>0</v>
      </c>
      <c r="K479" s="9">
        <v>0</v>
      </c>
      <c r="L479" s="9">
        <v>0</v>
      </c>
      <c r="M479" s="9">
        <v>0</v>
      </c>
      <c r="N479" s="9">
        <v>19.8</v>
      </c>
      <c r="O479" s="9">
        <v>0.4</v>
      </c>
      <c r="P479" s="9">
        <v>0.4</v>
      </c>
      <c r="Q479" s="9">
        <v>0</v>
      </c>
      <c r="R479" s="9">
        <v>0</v>
      </c>
      <c r="S479" s="9">
        <v>1</v>
      </c>
      <c r="T479" s="9">
        <v>0.6</v>
      </c>
      <c r="U479" s="9">
        <v>52</v>
      </c>
      <c r="V479" s="9">
        <v>240</v>
      </c>
      <c r="W479" s="9">
        <v>0.02</v>
      </c>
      <c r="X479" s="9">
        <v>0.2</v>
      </c>
      <c r="Y479" s="9">
        <v>0.4</v>
      </c>
      <c r="Z479" s="9">
        <v>4</v>
      </c>
      <c r="AA479" s="5">
        <v>0.4</v>
      </c>
      <c r="AB479" s="5">
        <v>0</v>
      </c>
      <c r="AC479" s="5">
        <v>0</v>
      </c>
      <c r="AD479" s="5">
        <v>28</v>
      </c>
      <c r="AE479" s="5">
        <v>28</v>
      </c>
      <c r="AF479" s="5">
        <v>4</v>
      </c>
      <c r="AG479" s="5">
        <v>16</v>
      </c>
      <c r="AH479" s="5">
        <v>4</v>
      </c>
      <c r="AI479" s="5">
        <v>14</v>
      </c>
      <c r="AJ479" s="5">
        <v>26</v>
      </c>
      <c r="AK479" s="5">
        <v>16</v>
      </c>
      <c r="AL479" s="5">
        <v>116</v>
      </c>
      <c r="AM479" s="5">
        <v>10</v>
      </c>
      <c r="AN479" s="5">
        <v>22</v>
      </c>
      <c r="AO479" s="5">
        <v>64</v>
      </c>
      <c r="AP479" s="5">
        <v>340</v>
      </c>
      <c r="AQ479" s="5">
        <v>20</v>
      </c>
      <c r="AR479" s="5">
        <v>24</v>
      </c>
      <c r="AS479" s="5">
        <v>10</v>
      </c>
      <c r="AT479" s="5">
        <v>8</v>
      </c>
      <c r="AU479" s="5">
        <v>2.06</v>
      </c>
      <c r="AV479" s="5">
        <v>1.22</v>
      </c>
      <c r="AW479" s="5">
        <v>0.62</v>
      </c>
      <c r="AX479" s="5">
        <v>1.22</v>
      </c>
      <c r="AY479" s="5">
        <v>1.32</v>
      </c>
      <c r="AZ479" s="5">
        <v>9.2200000000000006</v>
      </c>
      <c r="BA479" s="5">
        <v>0.7</v>
      </c>
      <c r="BB479" s="5">
        <v>11.44</v>
      </c>
      <c r="BC479" s="5">
        <v>0.36</v>
      </c>
      <c r="BD479" s="5">
        <v>6.3</v>
      </c>
      <c r="BE479" s="5">
        <v>0.6</v>
      </c>
      <c r="BF479" s="5">
        <v>0</v>
      </c>
      <c r="BG479" s="5">
        <v>0</v>
      </c>
      <c r="BH479" s="5">
        <v>0</v>
      </c>
      <c r="BI479" s="5">
        <v>1.64</v>
      </c>
      <c r="BJ479" s="5">
        <v>14.04</v>
      </c>
      <c r="BK479" s="5">
        <v>0.14000000000000001</v>
      </c>
      <c r="BL479" s="5">
        <v>0</v>
      </c>
      <c r="BM479" s="5">
        <v>1.26</v>
      </c>
      <c r="BN479" s="5">
        <v>0.54</v>
      </c>
      <c r="BO479" s="5">
        <v>1.02</v>
      </c>
      <c r="BP479" s="5">
        <v>0</v>
      </c>
      <c r="BQ479" s="5">
        <v>0</v>
      </c>
      <c r="BR479" s="5">
        <v>0</v>
      </c>
      <c r="BS479" s="5">
        <v>176.2</v>
      </c>
      <c r="BU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</row>
    <row r="480" spans="1:85" s="8" customFormat="1" x14ac:dyDescent="0.25">
      <c r="B480" s="15" t="s">
        <v>88</v>
      </c>
      <c r="C480" s="25" t="str">
        <f>C479</f>
        <v>200</v>
      </c>
      <c r="D480" s="21">
        <v>1</v>
      </c>
      <c r="E480" s="21">
        <v>0</v>
      </c>
      <c r="F480" s="21">
        <v>0.2</v>
      </c>
      <c r="G480" s="21">
        <v>0</v>
      </c>
      <c r="H480" s="21">
        <v>20.2</v>
      </c>
      <c r="I480" s="21">
        <v>86.48</v>
      </c>
      <c r="J480" s="22">
        <v>0</v>
      </c>
      <c r="K480" s="22">
        <v>0</v>
      </c>
      <c r="L480" s="22">
        <v>0</v>
      </c>
      <c r="M480" s="22">
        <v>0</v>
      </c>
      <c r="N480" s="22">
        <v>19.8</v>
      </c>
      <c r="O480" s="22">
        <v>0.4</v>
      </c>
      <c r="P480" s="22">
        <v>0.4</v>
      </c>
      <c r="Q480" s="22">
        <v>0</v>
      </c>
      <c r="R480" s="22">
        <v>0</v>
      </c>
      <c r="S480" s="22">
        <v>1</v>
      </c>
      <c r="T480" s="22">
        <v>0.6</v>
      </c>
      <c r="U480" s="22">
        <v>52</v>
      </c>
      <c r="V480" s="22">
        <v>240</v>
      </c>
      <c r="W480" s="22">
        <v>0.02</v>
      </c>
      <c r="X480" s="22">
        <v>0.2</v>
      </c>
      <c r="Y480" s="22">
        <v>0.4</v>
      </c>
      <c r="Z480" s="22">
        <v>4</v>
      </c>
      <c r="AA480" s="8">
        <v>0.4</v>
      </c>
      <c r="AB480" s="8">
        <v>0</v>
      </c>
      <c r="AC480" s="8">
        <v>0</v>
      </c>
      <c r="AD480" s="8">
        <v>28</v>
      </c>
      <c r="AE480" s="8">
        <v>28</v>
      </c>
      <c r="AF480" s="8">
        <v>4</v>
      </c>
      <c r="AG480" s="8">
        <v>16</v>
      </c>
      <c r="AH480" s="8">
        <v>4</v>
      </c>
      <c r="AI480" s="8">
        <v>14</v>
      </c>
      <c r="AJ480" s="8">
        <v>26</v>
      </c>
      <c r="AK480" s="8">
        <v>16</v>
      </c>
      <c r="AL480" s="8">
        <v>116</v>
      </c>
      <c r="AM480" s="8">
        <v>10</v>
      </c>
      <c r="AN480" s="8">
        <v>22</v>
      </c>
      <c r="AO480" s="8">
        <v>64</v>
      </c>
      <c r="AP480" s="8">
        <v>340</v>
      </c>
      <c r="AQ480" s="8">
        <v>20</v>
      </c>
      <c r="AR480" s="8">
        <v>24</v>
      </c>
      <c r="AS480" s="8">
        <v>10</v>
      </c>
      <c r="AT480" s="8">
        <v>8</v>
      </c>
      <c r="AU480" s="8">
        <v>2.06</v>
      </c>
      <c r="AV480" s="8">
        <v>1.22</v>
      </c>
      <c r="AW480" s="8">
        <v>0.62</v>
      </c>
      <c r="AX480" s="8">
        <v>1.22</v>
      </c>
      <c r="AY480" s="8">
        <v>1.32</v>
      </c>
      <c r="AZ480" s="8">
        <v>9.2200000000000006</v>
      </c>
      <c r="BA480" s="8">
        <v>0.7</v>
      </c>
      <c r="BB480" s="8">
        <v>11.44</v>
      </c>
      <c r="BC480" s="8">
        <v>0.36</v>
      </c>
      <c r="BD480" s="8">
        <v>6.3</v>
      </c>
      <c r="BE480" s="8">
        <v>0.6</v>
      </c>
      <c r="BF480" s="8">
        <v>0</v>
      </c>
      <c r="BG480" s="8">
        <v>0</v>
      </c>
      <c r="BH480" s="8">
        <v>0</v>
      </c>
      <c r="BI480" s="8">
        <v>1.64</v>
      </c>
      <c r="BJ480" s="8">
        <v>14.04</v>
      </c>
      <c r="BK480" s="8">
        <v>0.14000000000000001</v>
      </c>
      <c r="BL480" s="8">
        <v>0</v>
      </c>
      <c r="BM480" s="8">
        <v>1.26</v>
      </c>
      <c r="BN480" s="8">
        <v>0.54</v>
      </c>
      <c r="BO480" s="8">
        <v>1.02</v>
      </c>
      <c r="BP480" s="8">
        <v>0</v>
      </c>
      <c r="BQ480" s="8">
        <v>0</v>
      </c>
      <c r="BR480" s="8">
        <v>0</v>
      </c>
      <c r="BS480" s="8">
        <v>176.2</v>
      </c>
      <c r="BT480" s="8" t="e">
        <f>$I$480/#REF!*100</f>
        <v>#REF!</v>
      </c>
      <c r="BU480" s="8">
        <v>0</v>
      </c>
      <c r="BW480" s="8">
        <v>0</v>
      </c>
      <c r="BX480" s="8">
        <v>0</v>
      </c>
      <c r="BY480" s="8">
        <v>0</v>
      </c>
      <c r="BZ480" s="8">
        <v>0</v>
      </c>
      <c r="CA480" s="8">
        <v>0</v>
      </c>
      <c r="CB480" s="8">
        <v>0</v>
      </c>
      <c r="CC480" s="8">
        <v>0</v>
      </c>
      <c r="CD480" s="8">
        <v>0</v>
      </c>
      <c r="CE480" s="8">
        <v>0</v>
      </c>
      <c r="CF480" s="8">
        <v>0</v>
      </c>
      <c r="CG480" s="8">
        <v>0</v>
      </c>
    </row>
    <row r="481" spans="1:85" x14ac:dyDescent="0.25">
      <c r="B481" s="23" t="s">
        <v>89</v>
      </c>
      <c r="D481" s="20"/>
      <c r="E481" s="20"/>
      <c r="F481" s="20"/>
      <c r="G481" s="20"/>
      <c r="H481" s="20"/>
      <c r="I481" s="20"/>
    </row>
    <row r="482" spans="1:85" x14ac:dyDescent="0.25">
      <c r="A482" s="5" t="str">
        <f>"22/1"</f>
        <v>22/1</v>
      </c>
      <c r="B482" s="10" t="s">
        <v>128</v>
      </c>
      <c r="C482" s="28" t="str">
        <f>"80"</f>
        <v>80</v>
      </c>
      <c r="D482" s="20">
        <v>0.6</v>
      </c>
      <c r="E482" s="20">
        <v>0</v>
      </c>
      <c r="F482" s="20">
        <v>3.99</v>
      </c>
      <c r="G482" s="20">
        <v>3.99</v>
      </c>
      <c r="H482" s="20">
        <v>1.86</v>
      </c>
      <c r="I482" s="20">
        <v>47.109383999999999</v>
      </c>
      <c r="J482" s="9">
        <v>0.5</v>
      </c>
      <c r="K482" s="9">
        <v>2.6</v>
      </c>
      <c r="L482" s="9">
        <v>0.5</v>
      </c>
      <c r="M482" s="9">
        <v>0</v>
      </c>
      <c r="N482" s="9">
        <v>1.79</v>
      </c>
      <c r="O482" s="9">
        <v>7.0000000000000007E-2</v>
      </c>
      <c r="P482" s="9">
        <v>0.74</v>
      </c>
      <c r="Q482" s="9">
        <v>0</v>
      </c>
      <c r="R482" s="9">
        <v>0</v>
      </c>
      <c r="S482" s="9">
        <v>7.0000000000000007E-2</v>
      </c>
      <c r="T482" s="9">
        <v>0.76</v>
      </c>
      <c r="U482" s="9">
        <v>157.58000000000001</v>
      </c>
      <c r="V482" s="9">
        <v>105.05</v>
      </c>
      <c r="W482" s="9">
        <v>0.03</v>
      </c>
      <c r="X482" s="9">
        <v>0.15</v>
      </c>
      <c r="Y482" s="9">
        <v>0.23</v>
      </c>
      <c r="Z482" s="9">
        <v>7.45</v>
      </c>
      <c r="AA482" s="5">
        <v>0</v>
      </c>
      <c r="AB482" s="5">
        <v>0</v>
      </c>
      <c r="AC482" s="5">
        <v>0</v>
      </c>
      <c r="AD482" s="5">
        <v>25.38</v>
      </c>
      <c r="AE482" s="5">
        <v>21.18</v>
      </c>
      <c r="AF482" s="5">
        <v>5.14</v>
      </c>
      <c r="AG482" s="5">
        <v>17.510000000000002</v>
      </c>
      <c r="AH482" s="5">
        <v>5.42</v>
      </c>
      <c r="AI482" s="5">
        <v>14.34</v>
      </c>
      <c r="AJ482" s="5">
        <v>20.83</v>
      </c>
      <c r="AK482" s="5">
        <v>34.57</v>
      </c>
      <c r="AL482" s="5">
        <v>41.94</v>
      </c>
      <c r="AM482" s="5">
        <v>8.84</v>
      </c>
      <c r="AN482" s="5">
        <v>21.84</v>
      </c>
      <c r="AO482" s="5">
        <v>109.96</v>
      </c>
      <c r="AP482" s="5">
        <v>149.63</v>
      </c>
      <c r="AQ482" s="5">
        <v>14.58</v>
      </c>
      <c r="AR482" s="5">
        <v>22.27</v>
      </c>
      <c r="AS482" s="5">
        <v>17.309999999999999</v>
      </c>
      <c r="AT482" s="5">
        <v>5.62</v>
      </c>
      <c r="AU482" s="5">
        <v>0.34</v>
      </c>
      <c r="AV482" s="5">
        <v>0.21</v>
      </c>
      <c r="AW482" s="5">
        <v>0.12</v>
      </c>
      <c r="AX482" s="5">
        <v>0.22</v>
      </c>
      <c r="AY482" s="5">
        <v>0.21</v>
      </c>
      <c r="AZ482" s="5">
        <v>0.89</v>
      </c>
      <c r="BA482" s="5">
        <v>0.09</v>
      </c>
      <c r="BB482" s="5">
        <v>0.36</v>
      </c>
      <c r="BC482" s="5">
        <v>0.08</v>
      </c>
      <c r="BD482" s="5">
        <v>0.18</v>
      </c>
      <c r="BE482" s="5">
        <v>0.12</v>
      </c>
      <c r="BF482" s="5">
        <v>0.55000000000000004</v>
      </c>
      <c r="BG482" s="5">
        <v>0</v>
      </c>
      <c r="BH482" s="5">
        <v>0</v>
      </c>
      <c r="BI482" s="5">
        <v>7.0000000000000007E-2</v>
      </c>
      <c r="BJ482" s="5">
        <v>1.03</v>
      </c>
      <c r="BK482" s="5">
        <v>0.02</v>
      </c>
      <c r="BL482" s="5">
        <v>0</v>
      </c>
      <c r="BM482" s="5">
        <v>2.67</v>
      </c>
      <c r="BN482" s="5">
        <v>0.02</v>
      </c>
      <c r="BO482" s="5">
        <v>0.05</v>
      </c>
      <c r="BP482" s="5">
        <v>0</v>
      </c>
      <c r="BQ482" s="5">
        <v>0</v>
      </c>
      <c r="BR482" s="5">
        <v>0</v>
      </c>
      <c r="BS482" s="5">
        <v>72.2</v>
      </c>
      <c r="BU482" s="5">
        <v>7.45</v>
      </c>
      <c r="BW482" s="5">
        <v>0</v>
      </c>
      <c r="BX482" s="5">
        <v>0</v>
      </c>
      <c r="BY482" s="5">
        <v>0</v>
      </c>
      <c r="BZ482" s="5">
        <v>0</v>
      </c>
      <c r="CA482" s="5">
        <v>0</v>
      </c>
      <c r="CB482" s="5">
        <v>0</v>
      </c>
      <c r="CC482" s="5">
        <v>0</v>
      </c>
      <c r="CD482" s="5">
        <v>0</v>
      </c>
      <c r="CE482" s="5">
        <v>0</v>
      </c>
      <c r="CF482" s="5">
        <v>0</v>
      </c>
      <c r="CG482" s="5">
        <v>0.4</v>
      </c>
    </row>
    <row r="483" spans="1:85" x14ac:dyDescent="0.25">
      <c r="A483" s="5" t="str">
        <f>"7/2"</f>
        <v>7/2</v>
      </c>
      <c r="B483" s="10" t="s">
        <v>151</v>
      </c>
      <c r="C483" s="28" t="str">
        <f>"250"</f>
        <v>250</v>
      </c>
      <c r="D483" s="20">
        <v>1.96</v>
      </c>
      <c r="E483" s="20">
        <v>0.26</v>
      </c>
      <c r="F483" s="20">
        <v>3.67</v>
      </c>
      <c r="G483" s="20">
        <v>2.68</v>
      </c>
      <c r="H483" s="20">
        <v>7.65</v>
      </c>
      <c r="I483" s="20">
        <v>75.663637499999993</v>
      </c>
      <c r="J483" s="9">
        <v>1.24</v>
      </c>
      <c r="K483" s="9">
        <v>1.63</v>
      </c>
      <c r="L483" s="9">
        <v>0.9</v>
      </c>
      <c r="M483" s="9">
        <v>0</v>
      </c>
      <c r="N483" s="9">
        <v>4.1500000000000004</v>
      </c>
      <c r="O483" s="9">
        <v>3.5</v>
      </c>
      <c r="P483" s="9">
        <v>1.78</v>
      </c>
      <c r="Q483" s="9">
        <v>0</v>
      </c>
      <c r="R483" s="9">
        <v>0</v>
      </c>
      <c r="S483" s="9">
        <v>0.36</v>
      </c>
      <c r="T483" s="9">
        <v>2.16</v>
      </c>
      <c r="U483" s="9">
        <v>498.59</v>
      </c>
      <c r="V483" s="9">
        <v>326.67</v>
      </c>
      <c r="W483" s="9">
        <v>0.05</v>
      </c>
      <c r="X483" s="9">
        <v>0.74</v>
      </c>
      <c r="Y483" s="9">
        <v>1.24</v>
      </c>
      <c r="Z483" s="9">
        <v>13.57</v>
      </c>
      <c r="AA483" s="5">
        <v>0</v>
      </c>
      <c r="AB483" s="5">
        <v>0</v>
      </c>
      <c r="AC483" s="5">
        <v>0</v>
      </c>
      <c r="AD483" s="5">
        <v>55.72</v>
      </c>
      <c r="AE483" s="5">
        <v>55.46</v>
      </c>
      <c r="AF483" s="5">
        <v>16.57</v>
      </c>
      <c r="AG483" s="5">
        <v>40.44</v>
      </c>
      <c r="AH483" s="5">
        <v>11.73</v>
      </c>
      <c r="AI483" s="5">
        <v>46.99</v>
      </c>
      <c r="AJ483" s="5">
        <v>62.26</v>
      </c>
      <c r="AK483" s="5">
        <v>93.41</v>
      </c>
      <c r="AL483" s="5">
        <v>137.22</v>
      </c>
      <c r="AM483" s="5">
        <v>21.77</v>
      </c>
      <c r="AN483" s="5">
        <v>41.47</v>
      </c>
      <c r="AO483" s="5">
        <v>246.77</v>
      </c>
      <c r="AP483" s="5">
        <v>2</v>
      </c>
      <c r="AQ483" s="5">
        <v>46.06</v>
      </c>
      <c r="AR483" s="5">
        <v>45.8</v>
      </c>
      <c r="AS483" s="5">
        <v>39.020000000000003</v>
      </c>
      <c r="AT483" s="5">
        <v>16.54</v>
      </c>
      <c r="AU483" s="5">
        <v>0.01</v>
      </c>
      <c r="AV483" s="5">
        <v>0.01</v>
      </c>
      <c r="AW483" s="5">
        <v>0</v>
      </c>
      <c r="AX483" s="5">
        <v>0.01</v>
      </c>
      <c r="AY483" s="5">
        <v>0.01</v>
      </c>
      <c r="AZ483" s="5">
        <v>0.05</v>
      </c>
      <c r="BA483" s="5">
        <v>0</v>
      </c>
      <c r="BB483" s="5">
        <v>0.21</v>
      </c>
      <c r="BC483" s="5">
        <v>0</v>
      </c>
      <c r="BD483" s="5">
        <v>0.13</v>
      </c>
      <c r="BE483" s="5">
        <v>0.01</v>
      </c>
      <c r="BF483" s="5">
        <v>0.02</v>
      </c>
      <c r="BG483" s="5">
        <v>0</v>
      </c>
      <c r="BH483" s="5">
        <v>0</v>
      </c>
      <c r="BI483" s="5">
        <v>0.01</v>
      </c>
      <c r="BJ483" s="5">
        <v>0.63</v>
      </c>
      <c r="BK483" s="5">
        <v>0</v>
      </c>
      <c r="BL483" s="5">
        <v>0</v>
      </c>
      <c r="BM483" s="5">
        <v>1.5</v>
      </c>
      <c r="BN483" s="5">
        <v>0</v>
      </c>
      <c r="BO483" s="5">
        <v>0.01</v>
      </c>
      <c r="BP483" s="5">
        <v>0</v>
      </c>
      <c r="BQ483" s="5">
        <v>0</v>
      </c>
      <c r="BR483" s="5">
        <v>0</v>
      </c>
      <c r="BS483" s="5">
        <v>297.11</v>
      </c>
      <c r="BU483" s="5">
        <v>248.87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1.25</v>
      </c>
    </row>
    <row r="484" spans="1:85" x14ac:dyDescent="0.25">
      <c r="A484" s="5" t="str">
        <f>"5/9"</f>
        <v>5/9</v>
      </c>
      <c r="B484" s="10" t="s">
        <v>211</v>
      </c>
      <c r="C484" s="28" t="str">
        <f>"90"</f>
        <v>90</v>
      </c>
      <c r="D484" s="20">
        <v>14.92</v>
      </c>
      <c r="E484" s="20">
        <v>14.39</v>
      </c>
      <c r="F484" s="20">
        <v>5.31</v>
      </c>
      <c r="G484" s="20">
        <v>0.08</v>
      </c>
      <c r="H484" s="20">
        <v>6</v>
      </c>
      <c r="I484" s="20">
        <v>132.56887499999999</v>
      </c>
      <c r="J484" s="9">
        <v>2.44</v>
      </c>
      <c r="K484" s="9">
        <v>0.11</v>
      </c>
      <c r="L484" s="9">
        <v>2.44</v>
      </c>
      <c r="M484" s="9">
        <v>0</v>
      </c>
      <c r="N484" s="9">
        <v>0.09</v>
      </c>
      <c r="O484" s="9">
        <v>5.9</v>
      </c>
      <c r="P484" s="9">
        <v>0.24</v>
      </c>
      <c r="Q484" s="9">
        <v>0</v>
      </c>
      <c r="R484" s="9">
        <v>0</v>
      </c>
      <c r="S484" s="9">
        <v>0</v>
      </c>
      <c r="T484" s="9">
        <v>0.28999999999999998</v>
      </c>
      <c r="U484" s="9">
        <v>0</v>
      </c>
      <c r="V484" s="9">
        <v>8.36</v>
      </c>
      <c r="W484" s="9">
        <v>0.01</v>
      </c>
      <c r="X484" s="9">
        <v>0.11</v>
      </c>
      <c r="Y484" s="9">
        <v>0.28000000000000003</v>
      </c>
      <c r="Z484" s="9">
        <v>0</v>
      </c>
      <c r="AA484" s="5">
        <v>0</v>
      </c>
      <c r="AB484" s="5">
        <v>0</v>
      </c>
      <c r="AC484" s="5">
        <v>0</v>
      </c>
      <c r="AD484" s="5">
        <v>49.72</v>
      </c>
      <c r="AE484" s="5">
        <v>21.2</v>
      </c>
      <c r="AF484" s="5">
        <v>12.78</v>
      </c>
      <c r="AG484" s="5">
        <v>19.75</v>
      </c>
      <c r="AH484" s="5">
        <v>8.85</v>
      </c>
      <c r="AI484" s="5">
        <v>29.58</v>
      </c>
      <c r="AJ484" s="5">
        <v>30.95</v>
      </c>
      <c r="AK484" s="5">
        <v>39.93</v>
      </c>
      <c r="AL484" s="5">
        <v>43.09</v>
      </c>
      <c r="AM484" s="5">
        <v>14.02</v>
      </c>
      <c r="AN484" s="5">
        <v>25.27</v>
      </c>
      <c r="AO484" s="5">
        <v>96.14</v>
      </c>
      <c r="AP484" s="5">
        <v>0</v>
      </c>
      <c r="AQ484" s="5">
        <v>26.68</v>
      </c>
      <c r="AR484" s="5">
        <v>26.85</v>
      </c>
      <c r="AS484" s="5">
        <v>23.43</v>
      </c>
      <c r="AT484" s="5">
        <v>10.8</v>
      </c>
      <c r="AU484" s="5">
        <v>0.16</v>
      </c>
      <c r="AV484" s="5">
        <v>0.04</v>
      </c>
      <c r="AW484" s="5">
        <v>0.03</v>
      </c>
      <c r="AX484" s="5">
        <v>0.08</v>
      </c>
      <c r="AY484" s="5">
        <v>0.1</v>
      </c>
      <c r="AZ484" s="5">
        <v>0.34</v>
      </c>
      <c r="BA484" s="5">
        <v>0</v>
      </c>
      <c r="BB484" s="5">
        <v>1.07</v>
      </c>
      <c r="BC484" s="5">
        <v>0</v>
      </c>
      <c r="BD484" s="5">
        <v>0.32</v>
      </c>
      <c r="BE484" s="5">
        <v>0</v>
      </c>
      <c r="BF484" s="5">
        <v>0</v>
      </c>
      <c r="BG484" s="5">
        <v>0</v>
      </c>
      <c r="BH484" s="5">
        <v>0</v>
      </c>
      <c r="BI484" s="5">
        <v>0.12</v>
      </c>
      <c r="BJ484" s="5">
        <v>1</v>
      </c>
      <c r="BK484" s="5">
        <v>0</v>
      </c>
      <c r="BL484" s="5">
        <v>0</v>
      </c>
      <c r="BM484" s="5">
        <v>0.05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1.85</v>
      </c>
      <c r="BU484" s="5">
        <v>24.99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0.23</v>
      </c>
    </row>
    <row r="485" spans="1:85" x14ac:dyDescent="0.25">
      <c r="A485" s="5" t="str">
        <f>"60/3"</f>
        <v>60/3</v>
      </c>
      <c r="B485" s="10" t="s">
        <v>92</v>
      </c>
      <c r="C485" s="28" t="str">
        <f>"150"</f>
        <v>150</v>
      </c>
      <c r="D485" s="20">
        <v>8.6300000000000008</v>
      </c>
      <c r="E485" s="20">
        <v>0</v>
      </c>
      <c r="F485" s="20">
        <v>2.2599999999999998</v>
      </c>
      <c r="G485" s="20">
        <v>2.2599999999999998</v>
      </c>
      <c r="H485" s="20">
        <v>37.74</v>
      </c>
      <c r="I485" s="20">
        <v>224.32416496874998</v>
      </c>
      <c r="J485" s="9">
        <v>0.42</v>
      </c>
      <c r="K485" s="9">
        <v>0</v>
      </c>
      <c r="L485" s="9">
        <v>0.42</v>
      </c>
      <c r="M485" s="9">
        <v>0</v>
      </c>
      <c r="N485" s="9">
        <v>0.96</v>
      </c>
      <c r="O485" s="9">
        <v>36.78</v>
      </c>
      <c r="P485" s="9">
        <v>7.5</v>
      </c>
      <c r="Q485" s="9">
        <v>0</v>
      </c>
      <c r="R485" s="9">
        <v>0</v>
      </c>
      <c r="S485" s="9">
        <v>0</v>
      </c>
      <c r="T485" s="9">
        <v>3.15</v>
      </c>
      <c r="U485" s="9">
        <v>0</v>
      </c>
      <c r="V485" s="9">
        <v>263.10000000000002</v>
      </c>
      <c r="W485" s="9">
        <v>0.13</v>
      </c>
      <c r="X485" s="9">
        <v>2.5</v>
      </c>
      <c r="Y485" s="9">
        <v>5.03</v>
      </c>
      <c r="Z485" s="9">
        <v>0</v>
      </c>
      <c r="AA485" s="5">
        <v>0</v>
      </c>
      <c r="AB485" s="5">
        <v>0</v>
      </c>
      <c r="AC485" s="5">
        <v>0</v>
      </c>
      <c r="AD485" s="5">
        <v>510.27</v>
      </c>
      <c r="AE485" s="5">
        <v>363.01</v>
      </c>
      <c r="AF485" s="5">
        <v>219.18</v>
      </c>
      <c r="AG485" s="5">
        <v>273.97000000000003</v>
      </c>
      <c r="AH485" s="5">
        <v>123.29</v>
      </c>
      <c r="AI485" s="5">
        <v>405.48</v>
      </c>
      <c r="AJ485" s="5">
        <v>397.26</v>
      </c>
      <c r="AK485" s="5">
        <v>767.12</v>
      </c>
      <c r="AL485" s="5">
        <v>754.79</v>
      </c>
      <c r="AM485" s="5">
        <v>205.48</v>
      </c>
      <c r="AN485" s="5">
        <v>493.15</v>
      </c>
      <c r="AO485" s="5">
        <v>1547.94</v>
      </c>
      <c r="AP485" s="5">
        <v>0</v>
      </c>
      <c r="AQ485" s="5">
        <v>342.46</v>
      </c>
      <c r="AR485" s="5">
        <v>415.07</v>
      </c>
      <c r="AS485" s="5">
        <v>294.52</v>
      </c>
      <c r="AT485" s="5">
        <v>226.03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0.01</v>
      </c>
      <c r="BA485" s="5">
        <v>0</v>
      </c>
      <c r="BB485" s="5">
        <v>0.36</v>
      </c>
      <c r="BC485" s="5">
        <v>0</v>
      </c>
      <c r="BD485" s="5">
        <v>0.03</v>
      </c>
      <c r="BE485" s="5">
        <v>0.01</v>
      </c>
      <c r="BF485" s="5">
        <v>0</v>
      </c>
      <c r="BG485" s="5">
        <v>0</v>
      </c>
      <c r="BH485" s="5">
        <v>0</v>
      </c>
      <c r="BI485" s="5">
        <v>0.01</v>
      </c>
      <c r="BJ485" s="5">
        <v>0.73</v>
      </c>
      <c r="BK485" s="5">
        <v>0.01</v>
      </c>
      <c r="BL485" s="5">
        <v>0</v>
      </c>
      <c r="BM485" s="5">
        <v>0.72</v>
      </c>
      <c r="BN485" s="5">
        <v>7.0000000000000007E-2</v>
      </c>
      <c r="BO485" s="5">
        <v>0</v>
      </c>
      <c r="BP485" s="5">
        <v>0</v>
      </c>
      <c r="BQ485" s="5">
        <v>0</v>
      </c>
      <c r="BR485" s="5">
        <v>0</v>
      </c>
      <c r="BS485" s="5">
        <v>9.7899999999999991</v>
      </c>
      <c r="BU485" s="5">
        <v>1.05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0</v>
      </c>
      <c r="CC485" s="5">
        <v>0</v>
      </c>
      <c r="CD485" s="5">
        <v>0</v>
      </c>
      <c r="CE485" s="5">
        <v>0</v>
      </c>
      <c r="CF485" s="5">
        <v>0</v>
      </c>
      <c r="CG485" s="5">
        <v>1.97</v>
      </c>
    </row>
    <row r="486" spans="1:85" x14ac:dyDescent="0.25">
      <c r="A486" s="5" t="str">
        <f>"-"</f>
        <v>-</v>
      </c>
      <c r="B486" s="10" t="s">
        <v>93</v>
      </c>
      <c r="C486" s="28" t="str">
        <f>"80"</f>
        <v>80</v>
      </c>
      <c r="D486" s="20">
        <v>5.28</v>
      </c>
      <c r="E486" s="20">
        <v>0</v>
      </c>
      <c r="F486" s="20">
        <v>0.96</v>
      </c>
      <c r="G486" s="20">
        <v>0.96</v>
      </c>
      <c r="H486" s="20">
        <v>26.72</v>
      </c>
      <c r="I486" s="20">
        <v>154.70400000000001</v>
      </c>
      <c r="J486" s="9">
        <v>0.16</v>
      </c>
      <c r="K486" s="9">
        <v>0</v>
      </c>
      <c r="L486" s="9">
        <v>0</v>
      </c>
      <c r="M486" s="9">
        <v>0</v>
      </c>
      <c r="N486" s="9">
        <v>0.96</v>
      </c>
      <c r="O486" s="9">
        <v>25.76</v>
      </c>
      <c r="P486" s="9">
        <v>6.64</v>
      </c>
      <c r="Q486" s="9">
        <v>0</v>
      </c>
      <c r="R486" s="9">
        <v>0</v>
      </c>
      <c r="S486" s="9">
        <v>0.8</v>
      </c>
      <c r="T486" s="9">
        <v>2</v>
      </c>
      <c r="U486" s="9">
        <v>488</v>
      </c>
      <c r="V486" s="9">
        <v>196</v>
      </c>
      <c r="W486" s="9">
        <v>0.06</v>
      </c>
      <c r="X486" s="9">
        <v>0.56000000000000005</v>
      </c>
      <c r="Y486" s="9">
        <v>1.6</v>
      </c>
      <c r="Z486" s="9">
        <v>0</v>
      </c>
      <c r="AA486" s="5">
        <v>0</v>
      </c>
      <c r="AB486" s="5">
        <v>0</v>
      </c>
      <c r="AC486" s="5">
        <v>0</v>
      </c>
      <c r="AD486" s="5">
        <v>341.6</v>
      </c>
      <c r="AE486" s="5">
        <v>178.4</v>
      </c>
      <c r="AF486" s="5">
        <v>74.400000000000006</v>
      </c>
      <c r="AG486" s="5">
        <v>158.4</v>
      </c>
      <c r="AH486" s="5">
        <v>64</v>
      </c>
      <c r="AI486" s="5">
        <v>296.8</v>
      </c>
      <c r="AJ486" s="5">
        <v>237.6</v>
      </c>
      <c r="AK486" s="5">
        <v>232.8</v>
      </c>
      <c r="AL486" s="5">
        <v>371.2</v>
      </c>
      <c r="AM486" s="5">
        <v>99.2</v>
      </c>
      <c r="AN486" s="5">
        <v>248</v>
      </c>
      <c r="AO486" s="5">
        <v>1223.2</v>
      </c>
      <c r="AP486" s="5">
        <v>0</v>
      </c>
      <c r="AQ486" s="5">
        <v>420.8</v>
      </c>
      <c r="AR486" s="5">
        <v>232.8</v>
      </c>
      <c r="AS486" s="5">
        <v>144</v>
      </c>
      <c r="AT486" s="5">
        <v>104</v>
      </c>
      <c r="AU486" s="5">
        <v>0</v>
      </c>
      <c r="AV486" s="5">
        <v>0</v>
      </c>
      <c r="AW486" s="5">
        <v>0</v>
      </c>
      <c r="AX486" s="5">
        <v>0</v>
      </c>
      <c r="AY486" s="5">
        <v>0</v>
      </c>
      <c r="AZ486" s="5">
        <v>0</v>
      </c>
      <c r="BA486" s="5">
        <v>0</v>
      </c>
      <c r="BB486" s="5">
        <v>0.11</v>
      </c>
      <c r="BC486" s="5">
        <v>0</v>
      </c>
      <c r="BD486" s="5">
        <v>0.01</v>
      </c>
      <c r="BE486" s="5">
        <v>0.02</v>
      </c>
      <c r="BF486" s="5">
        <v>0</v>
      </c>
      <c r="BG486" s="5">
        <v>0</v>
      </c>
      <c r="BH486" s="5">
        <v>0</v>
      </c>
      <c r="BI486" s="5">
        <v>0.01</v>
      </c>
      <c r="BJ486" s="5">
        <v>0.09</v>
      </c>
      <c r="BK486" s="5">
        <v>0</v>
      </c>
      <c r="BL486" s="5">
        <v>0</v>
      </c>
      <c r="BM486" s="5">
        <v>0.38</v>
      </c>
      <c r="BN486" s="5">
        <v>0.06</v>
      </c>
      <c r="BO486" s="5">
        <v>0</v>
      </c>
      <c r="BP486" s="5">
        <v>0</v>
      </c>
      <c r="BQ486" s="5">
        <v>0</v>
      </c>
      <c r="BR486" s="5">
        <v>0</v>
      </c>
      <c r="BS486" s="5">
        <v>37.6</v>
      </c>
      <c r="BU486" s="5">
        <v>0.67</v>
      </c>
      <c r="BW486" s="5">
        <v>0</v>
      </c>
      <c r="BX486" s="5">
        <v>0</v>
      </c>
      <c r="BY486" s="5">
        <v>0</v>
      </c>
      <c r="BZ486" s="5">
        <v>0</v>
      </c>
      <c r="CA486" s="5">
        <v>0</v>
      </c>
      <c r="CB486" s="5">
        <v>0</v>
      </c>
      <c r="CC486" s="5">
        <v>0</v>
      </c>
      <c r="CD486" s="5">
        <v>0</v>
      </c>
      <c r="CE486" s="5">
        <v>0</v>
      </c>
      <c r="CF486" s="5">
        <v>0</v>
      </c>
      <c r="CG486" s="5">
        <v>0</v>
      </c>
    </row>
    <row r="487" spans="1:85" x14ac:dyDescent="0.25">
      <c r="A487" s="5" t="str">
        <f>"20/10"</f>
        <v>20/10</v>
      </c>
      <c r="B487" s="10" t="s">
        <v>131</v>
      </c>
      <c r="C487" s="28" t="str">
        <f>"200"</f>
        <v>200</v>
      </c>
      <c r="D487" s="20">
        <v>0.68</v>
      </c>
      <c r="E487" s="20">
        <v>0</v>
      </c>
      <c r="F487" s="20">
        <v>0.28000000000000003</v>
      </c>
      <c r="G487" s="20">
        <v>0.28000000000000003</v>
      </c>
      <c r="H487" s="20">
        <v>29.62</v>
      </c>
      <c r="I487" s="20">
        <v>130.44800000000001</v>
      </c>
      <c r="J487" s="9">
        <v>0.04</v>
      </c>
      <c r="K487" s="9">
        <v>0</v>
      </c>
      <c r="L487" s="9">
        <v>0.04</v>
      </c>
      <c r="M487" s="9">
        <v>0</v>
      </c>
      <c r="N487" s="9">
        <v>28.38</v>
      </c>
      <c r="O487" s="9">
        <v>1.24</v>
      </c>
      <c r="P487" s="9">
        <v>4.6399999999999997</v>
      </c>
      <c r="Q487" s="9">
        <v>0</v>
      </c>
      <c r="R487" s="9">
        <v>0</v>
      </c>
      <c r="S487" s="9">
        <v>1</v>
      </c>
      <c r="T487" s="9">
        <v>0.96</v>
      </c>
      <c r="U487" s="9">
        <v>0</v>
      </c>
      <c r="V487" s="9">
        <v>10.6</v>
      </c>
      <c r="W487" s="9">
        <v>0.06</v>
      </c>
      <c r="X487" s="9">
        <v>0.24</v>
      </c>
      <c r="Y487" s="9">
        <v>0.28000000000000003</v>
      </c>
      <c r="Z487" s="9">
        <v>200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2.82</v>
      </c>
      <c r="BU487" s="5">
        <v>163.33000000000001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20</v>
      </c>
      <c r="CG487" s="5">
        <v>0</v>
      </c>
    </row>
    <row r="488" spans="1:85" s="8" customFormat="1" x14ac:dyDescent="0.25">
      <c r="B488" s="15" t="s">
        <v>95</v>
      </c>
      <c r="C488" s="25">
        <f>C487+C486+C485+C484+C483+C482</f>
        <v>850</v>
      </c>
      <c r="D488" s="21">
        <v>32.07</v>
      </c>
      <c r="E488" s="21">
        <v>14.65</v>
      </c>
      <c r="F488" s="21">
        <v>16.48</v>
      </c>
      <c r="G488" s="21">
        <v>10.24</v>
      </c>
      <c r="H488" s="21">
        <v>109.59</v>
      </c>
      <c r="I488" s="21">
        <v>764.82</v>
      </c>
      <c r="J488" s="22">
        <v>4.79</v>
      </c>
      <c r="K488" s="22">
        <v>4.34</v>
      </c>
      <c r="L488" s="22">
        <v>4.3</v>
      </c>
      <c r="M488" s="22">
        <v>0</v>
      </c>
      <c r="N488" s="22">
        <v>36.33</v>
      </c>
      <c r="O488" s="22">
        <v>73.260000000000005</v>
      </c>
      <c r="P488" s="22">
        <v>21.55</v>
      </c>
      <c r="Q488" s="22">
        <v>0</v>
      </c>
      <c r="R488" s="22">
        <v>0</v>
      </c>
      <c r="S488" s="22">
        <v>2.2400000000000002</v>
      </c>
      <c r="T488" s="22">
        <v>9.33</v>
      </c>
      <c r="U488" s="22">
        <v>1144.1600000000001</v>
      </c>
      <c r="V488" s="22">
        <v>909.78</v>
      </c>
      <c r="W488" s="22">
        <v>0.34</v>
      </c>
      <c r="X488" s="22">
        <v>4.29</v>
      </c>
      <c r="Y488" s="22">
        <v>8.65</v>
      </c>
      <c r="Z488" s="22">
        <v>221.01</v>
      </c>
      <c r="AA488" s="8">
        <v>0</v>
      </c>
      <c r="AB488" s="8">
        <v>0</v>
      </c>
      <c r="AC488" s="8">
        <v>0</v>
      </c>
      <c r="AD488" s="8">
        <v>982.69</v>
      </c>
      <c r="AE488" s="8">
        <v>639.26</v>
      </c>
      <c r="AF488" s="8">
        <v>328.07</v>
      </c>
      <c r="AG488" s="8">
        <v>510.08</v>
      </c>
      <c r="AH488" s="8">
        <v>213.28</v>
      </c>
      <c r="AI488" s="8">
        <v>793.18</v>
      </c>
      <c r="AJ488" s="8">
        <v>748.9</v>
      </c>
      <c r="AK488" s="8">
        <v>1167.83</v>
      </c>
      <c r="AL488" s="8">
        <v>1348.24</v>
      </c>
      <c r="AM488" s="8">
        <v>349.31</v>
      </c>
      <c r="AN488" s="8">
        <v>829.72</v>
      </c>
      <c r="AO488" s="8">
        <v>3224.02</v>
      </c>
      <c r="AP488" s="8">
        <v>151.62</v>
      </c>
      <c r="AQ488" s="8">
        <v>850.58</v>
      </c>
      <c r="AR488" s="8">
        <v>742.79</v>
      </c>
      <c r="AS488" s="8">
        <v>518.27</v>
      </c>
      <c r="AT488" s="8">
        <v>362.99</v>
      </c>
      <c r="AU488" s="8">
        <v>0.51</v>
      </c>
      <c r="AV488" s="8">
        <v>0.26</v>
      </c>
      <c r="AW488" s="8">
        <v>0.15</v>
      </c>
      <c r="AX488" s="8">
        <v>0.31</v>
      </c>
      <c r="AY488" s="8">
        <v>0.32</v>
      </c>
      <c r="AZ488" s="8">
        <v>1.28</v>
      </c>
      <c r="BA488" s="8">
        <v>0.09</v>
      </c>
      <c r="BB488" s="8">
        <v>2.12</v>
      </c>
      <c r="BC488" s="8">
        <v>0.08</v>
      </c>
      <c r="BD488" s="8">
        <v>0.67</v>
      </c>
      <c r="BE488" s="8">
        <v>0.16</v>
      </c>
      <c r="BF488" s="8">
        <v>0.56000000000000005</v>
      </c>
      <c r="BG488" s="8">
        <v>0</v>
      </c>
      <c r="BH488" s="8">
        <v>0</v>
      </c>
      <c r="BI488" s="8">
        <v>0.23</v>
      </c>
      <c r="BJ488" s="8">
        <v>3.48</v>
      </c>
      <c r="BK488" s="8">
        <v>0.03</v>
      </c>
      <c r="BL488" s="8">
        <v>0</v>
      </c>
      <c r="BM488" s="8">
        <v>5.33</v>
      </c>
      <c r="BN488" s="8">
        <v>0.16</v>
      </c>
      <c r="BO488" s="8">
        <v>0.05</v>
      </c>
      <c r="BP488" s="8">
        <v>0</v>
      </c>
      <c r="BQ488" s="8">
        <v>0</v>
      </c>
      <c r="BR488" s="8">
        <v>0</v>
      </c>
      <c r="BS488" s="8">
        <v>421.37</v>
      </c>
      <c r="BT488" s="8" t="e">
        <f>$I$488/#REF!*100</f>
        <v>#REF!</v>
      </c>
      <c r="BU488" s="8">
        <v>446.35</v>
      </c>
      <c r="BW488" s="8">
        <v>0</v>
      </c>
      <c r="BX488" s="8">
        <v>0</v>
      </c>
      <c r="BY488" s="8">
        <v>0</v>
      </c>
      <c r="BZ488" s="8">
        <v>0</v>
      </c>
      <c r="CA488" s="8">
        <v>0</v>
      </c>
      <c r="CB488" s="8">
        <v>0</v>
      </c>
      <c r="CC488" s="8">
        <v>0</v>
      </c>
      <c r="CD488" s="8">
        <v>0</v>
      </c>
      <c r="CE488" s="8">
        <v>0</v>
      </c>
      <c r="CF488" s="8">
        <v>20</v>
      </c>
      <c r="CG488" s="8">
        <v>3.85</v>
      </c>
    </row>
    <row r="489" spans="1:85" x14ac:dyDescent="0.25">
      <c r="B489" s="23" t="s">
        <v>96</v>
      </c>
      <c r="D489" s="20"/>
      <c r="E489" s="20"/>
      <c r="F489" s="20"/>
      <c r="G489" s="20"/>
      <c r="H489" s="20"/>
      <c r="I489" s="20"/>
    </row>
    <row r="490" spans="1:85" x14ac:dyDescent="0.25">
      <c r="A490" s="5" t="str">
        <f>"23/10"</f>
        <v>23/10</v>
      </c>
      <c r="B490" s="10" t="s">
        <v>158</v>
      </c>
      <c r="C490" s="28" t="str">
        <f>"200"</f>
        <v>200</v>
      </c>
      <c r="D490" s="20">
        <v>0.13</v>
      </c>
      <c r="E490" s="20">
        <v>0</v>
      </c>
      <c r="F490" s="20">
        <v>0.05</v>
      </c>
      <c r="G490" s="20">
        <v>0.05</v>
      </c>
      <c r="H490" s="20">
        <v>24.88</v>
      </c>
      <c r="I490" s="20">
        <v>99.457600000000014</v>
      </c>
      <c r="J490" s="9">
        <v>0</v>
      </c>
      <c r="K490" s="9">
        <v>0</v>
      </c>
      <c r="L490" s="9">
        <v>0</v>
      </c>
      <c r="M490" s="9">
        <v>0</v>
      </c>
      <c r="N490" s="9">
        <v>24.88</v>
      </c>
      <c r="O490" s="9">
        <v>0</v>
      </c>
      <c r="P490" s="9">
        <v>0.83</v>
      </c>
      <c r="Q490" s="9">
        <v>0</v>
      </c>
      <c r="R490" s="9">
        <v>0</v>
      </c>
      <c r="S490" s="9">
        <v>0.78</v>
      </c>
      <c r="T490" s="9">
        <v>0.1</v>
      </c>
      <c r="U490" s="9">
        <v>0</v>
      </c>
      <c r="V490" s="9">
        <v>30.47</v>
      </c>
      <c r="W490" s="9">
        <v>0.01</v>
      </c>
      <c r="X490" s="9">
        <v>0.05</v>
      </c>
      <c r="Y490" s="9">
        <v>0.08</v>
      </c>
      <c r="Z490" s="9">
        <v>3.75</v>
      </c>
      <c r="AA490" s="5">
        <v>0</v>
      </c>
      <c r="AB490" s="5">
        <v>0</v>
      </c>
      <c r="AC490" s="5">
        <v>0</v>
      </c>
      <c r="AD490" s="5">
        <v>0</v>
      </c>
      <c r="AE490" s="5">
        <v>0</v>
      </c>
      <c r="AF490" s="5">
        <v>0</v>
      </c>
      <c r="AG490" s="5">
        <v>0</v>
      </c>
      <c r="AH490" s="5">
        <v>0</v>
      </c>
      <c r="AI490" s="5">
        <v>0</v>
      </c>
      <c r="AJ490" s="5">
        <v>0</v>
      </c>
      <c r="AK490" s="5">
        <v>0</v>
      </c>
      <c r="AL490" s="5">
        <v>0</v>
      </c>
      <c r="AM490" s="5">
        <v>0</v>
      </c>
      <c r="AN490" s="5">
        <v>0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0</v>
      </c>
      <c r="BC490" s="5">
        <v>0</v>
      </c>
      <c r="BD490" s="5">
        <v>0</v>
      </c>
      <c r="BE490" s="5">
        <v>0</v>
      </c>
      <c r="BF490" s="5">
        <v>0</v>
      </c>
      <c r="BG490" s="5">
        <v>0</v>
      </c>
      <c r="BH490" s="5">
        <v>0</v>
      </c>
      <c r="BI490" s="5">
        <v>0</v>
      </c>
      <c r="BJ490" s="5">
        <v>0</v>
      </c>
      <c r="BK490" s="5">
        <v>0</v>
      </c>
      <c r="BL490" s="5">
        <v>0</v>
      </c>
      <c r="BM490" s="5">
        <v>0</v>
      </c>
      <c r="BN490" s="5">
        <v>0</v>
      </c>
      <c r="BO490" s="5">
        <v>0</v>
      </c>
      <c r="BP490" s="5">
        <v>0</v>
      </c>
      <c r="BQ490" s="5">
        <v>0</v>
      </c>
      <c r="BR490" s="5">
        <v>0</v>
      </c>
      <c r="BS490" s="5">
        <v>225.25</v>
      </c>
      <c r="BU490" s="5">
        <v>0</v>
      </c>
      <c r="BW490" s="5">
        <v>0</v>
      </c>
      <c r="BX490" s="5">
        <v>0</v>
      </c>
      <c r="BY490" s="5">
        <v>0</v>
      </c>
      <c r="BZ490" s="5">
        <v>0</v>
      </c>
      <c r="CA490" s="5">
        <v>0</v>
      </c>
      <c r="CB490" s="5">
        <v>0</v>
      </c>
      <c r="CC490" s="5">
        <v>0</v>
      </c>
      <c r="CD490" s="5">
        <v>0</v>
      </c>
      <c r="CE490" s="5">
        <v>0</v>
      </c>
      <c r="CF490" s="5">
        <v>24</v>
      </c>
      <c r="CG490" s="5">
        <v>0</v>
      </c>
    </row>
    <row r="491" spans="1:85" x14ac:dyDescent="0.25">
      <c r="A491" s="5" t="str">
        <f>"-"</f>
        <v>-</v>
      </c>
      <c r="B491" s="10" t="s">
        <v>168</v>
      </c>
      <c r="C491" s="28" t="str">
        <f>"180"</f>
        <v>180</v>
      </c>
      <c r="D491" s="20">
        <v>2.7</v>
      </c>
      <c r="E491" s="20">
        <v>0</v>
      </c>
      <c r="F491" s="20">
        <v>0.9</v>
      </c>
      <c r="G491" s="20">
        <v>0.9</v>
      </c>
      <c r="H491" s="20">
        <v>37.799999999999997</v>
      </c>
      <c r="I491" s="20">
        <v>171.9</v>
      </c>
      <c r="J491" s="9">
        <v>0.36</v>
      </c>
      <c r="K491" s="9">
        <v>0</v>
      </c>
      <c r="L491" s="9">
        <v>0</v>
      </c>
      <c r="M491" s="9">
        <v>0</v>
      </c>
      <c r="N491" s="9">
        <v>34.200000000000003</v>
      </c>
      <c r="O491" s="9">
        <v>3.6</v>
      </c>
      <c r="P491" s="9">
        <v>3.06</v>
      </c>
      <c r="Q491" s="9">
        <v>0</v>
      </c>
      <c r="R491" s="9">
        <v>0</v>
      </c>
      <c r="S491" s="9">
        <v>0.72</v>
      </c>
      <c r="T491" s="9">
        <v>1.62</v>
      </c>
      <c r="U491" s="9">
        <v>55.8</v>
      </c>
      <c r="V491" s="9">
        <v>626.4</v>
      </c>
      <c r="W491" s="9">
        <v>0.09</v>
      </c>
      <c r="X491" s="9">
        <v>1.08</v>
      </c>
      <c r="Y491" s="9">
        <v>1.62</v>
      </c>
      <c r="Z491" s="9">
        <v>18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133.19999999999999</v>
      </c>
      <c r="BU491" s="5">
        <v>36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</row>
    <row r="492" spans="1:85" x14ac:dyDescent="0.25">
      <c r="A492" s="5" t="str">
        <f>"19/12"</f>
        <v>19/12</v>
      </c>
      <c r="B492" s="10" t="s">
        <v>98</v>
      </c>
      <c r="C492" s="28" t="str">
        <f>"60"</f>
        <v>60</v>
      </c>
      <c r="D492" s="20">
        <v>4.03</v>
      </c>
      <c r="E492" s="20">
        <v>0.62</v>
      </c>
      <c r="F492" s="20">
        <v>5.97</v>
      </c>
      <c r="G492" s="20">
        <v>0.44</v>
      </c>
      <c r="H492" s="20">
        <v>37.130000000000003</v>
      </c>
      <c r="I492" s="20">
        <v>219.39305999999999</v>
      </c>
      <c r="J492" s="9">
        <v>4.05</v>
      </c>
      <c r="K492" s="9">
        <v>0.18</v>
      </c>
      <c r="L492" s="9">
        <v>0</v>
      </c>
      <c r="M492" s="9">
        <v>0</v>
      </c>
      <c r="N492" s="9">
        <v>16.12</v>
      </c>
      <c r="O492" s="9">
        <v>21.01</v>
      </c>
      <c r="P492" s="9">
        <v>1.08</v>
      </c>
      <c r="Q492" s="9">
        <v>0</v>
      </c>
      <c r="R492" s="9">
        <v>0</v>
      </c>
      <c r="S492" s="9">
        <v>0.01</v>
      </c>
      <c r="T492" s="9">
        <v>0.37</v>
      </c>
      <c r="U492" s="9">
        <v>9.41</v>
      </c>
      <c r="V492" s="9">
        <v>50.47</v>
      </c>
      <c r="W492" s="9">
        <v>0.04</v>
      </c>
      <c r="X492" s="9">
        <v>0.34</v>
      </c>
      <c r="Y492" s="9">
        <v>1.19</v>
      </c>
      <c r="Z492" s="9">
        <v>0.03</v>
      </c>
      <c r="AA492" s="5">
        <v>0</v>
      </c>
      <c r="AB492" s="5">
        <v>0</v>
      </c>
      <c r="AC492" s="5">
        <v>0</v>
      </c>
      <c r="AD492" s="5">
        <v>293.8</v>
      </c>
      <c r="AE492" s="5">
        <v>108.75</v>
      </c>
      <c r="AF492" s="5">
        <v>62.13</v>
      </c>
      <c r="AG492" s="5">
        <v>120.13</v>
      </c>
      <c r="AH492" s="5">
        <v>40.950000000000003</v>
      </c>
      <c r="AI492" s="5">
        <v>181.34</v>
      </c>
      <c r="AJ492" s="5">
        <v>128.19999999999999</v>
      </c>
      <c r="AK492" s="5">
        <v>151.99</v>
      </c>
      <c r="AL492" s="5">
        <v>147.61000000000001</v>
      </c>
      <c r="AM492" s="5">
        <v>76.14</v>
      </c>
      <c r="AN492" s="5">
        <v>125.4</v>
      </c>
      <c r="AO492" s="5">
        <v>1045.05</v>
      </c>
      <c r="AP492" s="5">
        <v>0.39</v>
      </c>
      <c r="AQ492" s="5">
        <v>324.79000000000002</v>
      </c>
      <c r="AR492" s="5">
        <v>190.03</v>
      </c>
      <c r="AS492" s="5">
        <v>96.48</v>
      </c>
      <c r="AT492" s="5">
        <v>72.930000000000007</v>
      </c>
      <c r="AU492" s="5">
        <v>0.19</v>
      </c>
      <c r="AV492" s="5">
        <v>0.09</v>
      </c>
      <c r="AW492" s="5">
        <v>0.05</v>
      </c>
      <c r="AX492" s="5">
        <v>0.11</v>
      </c>
      <c r="AY492" s="5">
        <v>0.12</v>
      </c>
      <c r="AZ492" s="5">
        <v>0.56000000000000005</v>
      </c>
      <c r="BA492" s="5">
        <v>0</v>
      </c>
      <c r="BB492" s="5">
        <v>1.59</v>
      </c>
      <c r="BC492" s="5">
        <v>0</v>
      </c>
      <c r="BD492" s="5">
        <v>0.48</v>
      </c>
      <c r="BE492" s="5">
        <v>0</v>
      </c>
      <c r="BF492" s="5">
        <v>0</v>
      </c>
      <c r="BG492" s="5">
        <v>0</v>
      </c>
      <c r="BH492" s="5">
        <v>0.11</v>
      </c>
      <c r="BI492" s="5">
        <v>0.17</v>
      </c>
      <c r="BJ492" s="5">
        <v>1.3</v>
      </c>
      <c r="BK492" s="5">
        <v>0</v>
      </c>
      <c r="BL492" s="5">
        <v>0</v>
      </c>
      <c r="BM492" s="5">
        <v>0.24</v>
      </c>
      <c r="BN492" s="5">
        <v>0.01</v>
      </c>
      <c r="BO492" s="5">
        <v>0</v>
      </c>
      <c r="BP492" s="5">
        <v>0</v>
      </c>
      <c r="BQ492" s="5">
        <v>0</v>
      </c>
      <c r="BR492" s="5">
        <v>0</v>
      </c>
      <c r="BS492" s="5">
        <v>14.55</v>
      </c>
      <c r="BU492" s="5">
        <v>27.94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17</v>
      </c>
      <c r="CG492" s="5">
        <v>0</v>
      </c>
    </row>
    <row r="493" spans="1:85" s="8" customFormat="1" x14ac:dyDescent="0.25">
      <c r="B493" s="15" t="s">
        <v>100</v>
      </c>
      <c r="C493" s="25">
        <f>C492+C491+C490</f>
        <v>440</v>
      </c>
      <c r="D493" s="21">
        <v>6.86</v>
      </c>
      <c r="E493" s="21">
        <v>0.62</v>
      </c>
      <c r="F493" s="21">
        <v>6.92</v>
      </c>
      <c r="G493" s="21">
        <v>1.39</v>
      </c>
      <c r="H493" s="21">
        <v>99.8</v>
      </c>
      <c r="I493" s="21">
        <v>490.75</v>
      </c>
      <c r="J493" s="22">
        <v>4.41</v>
      </c>
      <c r="K493" s="22">
        <v>0.18</v>
      </c>
      <c r="L493" s="22">
        <v>0</v>
      </c>
      <c r="M493" s="22">
        <v>0</v>
      </c>
      <c r="N493" s="22">
        <v>75.2</v>
      </c>
      <c r="O493" s="22">
        <v>24.61</v>
      </c>
      <c r="P493" s="22">
        <v>4.97</v>
      </c>
      <c r="Q493" s="22">
        <v>0</v>
      </c>
      <c r="R493" s="22">
        <v>0</v>
      </c>
      <c r="S493" s="22">
        <v>1.5</v>
      </c>
      <c r="T493" s="22">
        <v>2.09</v>
      </c>
      <c r="U493" s="22">
        <v>65.209999999999994</v>
      </c>
      <c r="V493" s="22">
        <v>707.34</v>
      </c>
      <c r="W493" s="22">
        <v>0.13</v>
      </c>
      <c r="X493" s="22">
        <v>1.47</v>
      </c>
      <c r="Y493" s="22">
        <v>2.89</v>
      </c>
      <c r="Z493" s="22">
        <v>21.78</v>
      </c>
      <c r="AA493" s="8">
        <v>0</v>
      </c>
      <c r="AB493" s="8">
        <v>0</v>
      </c>
      <c r="AC493" s="8">
        <v>0</v>
      </c>
      <c r="AD493" s="8">
        <v>293.8</v>
      </c>
      <c r="AE493" s="8">
        <v>108.75</v>
      </c>
      <c r="AF493" s="8">
        <v>62.13</v>
      </c>
      <c r="AG493" s="8">
        <v>120.13</v>
      </c>
      <c r="AH493" s="8">
        <v>40.950000000000003</v>
      </c>
      <c r="AI493" s="8">
        <v>181.34</v>
      </c>
      <c r="AJ493" s="8">
        <v>128.19999999999999</v>
      </c>
      <c r="AK493" s="8">
        <v>151.99</v>
      </c>
      <c r="AL493" s="8">
        <v>147.61000000000001</v>
      </c>
      <c r="AM493" s="8">
        <v>76.14</v>
      </c>
      <c r="AN493" s="8">
        <v>125.4</v>
      </c>
      <c r="AO493" s="8">
        <v>1045.05</v>
      </c>
      <c r="AP493" s="8">
        <v>0.39</v>
      </c>
      <c r="AQ493" s="8">
        <v>324.79000000000002</v>
      </c>
      <c r="AR493" s="8">
        <v>190.03</v>
      </c>
      <c r="AS493" s="8">
        <v>96.48</v>
      </c>
      <c r="AT493" s="8">
        <v>72.930000000000007</v>
      </c>
      <c r="AU493" s="8">
        <v>0.19</v>
      </c>
      <c r="AV493" s="8">
        <v>0.09</v>
      </c>
      <c r="AW493" s="8">
        <v>0.05</v>
      </c>
      <c r="AX493" s="8">
        <v>0.11</v>
      </c>
      <c r="AY493" s="8">
        <v>0.12</v>
      </c>
      <c r="AZ493" s="8">
        <v>0.56000000000000005</v>
      </c>
      <c r="BA493" s="8">
        <v>0</v>
      </c>
      <c r="BB493" s="8">
        <v>1.59</v>
      </c>
      <c r="BC493" s="8">
        <v>0</v>
      </c>
      <c r="BD493" s="8">
        <v>0.48</v>
      </c>
      <c r="BE493" s="8">
        <v>0</v>
      </c>
      <c r="BF493" s="8">
        <v>0</v>
      </c>
      <c r="BG493" s="8">
        <v>0</v>
      </c>
      <c r="BH493" s="8">
        <v>0.11</v>
      </c>
      <c r="BI493" s="8">
        <v>0.17</v>
      </c>
      <c r="BJ493" s="8">
        <v>1.3</v>
      </c>
      <c r="BK493" s="8">
        <v>0</v>
      </c>
      <c r="BL493" s="8">
        <v>0</v>
      </c>
      <c r="BM493" s="8">
        <v>0.24</v>
      </c>
      <c r="BN493" s="8">
        <v>0.01</v>
      </c>
      <c r="BO493" s="8">
        <v>0</v>
      </c>
      <c r="BP493" s="8">
        <v>0</v>
      </c>
      <c r="BQ493" s="8">
        <v>0</v>
      </c>
      <c r="BR493" s="8">
        <v>0</v>
      </c>
      <c r="BS493" s="8">
        <v>373</v>
      </c>
      <c r="BT493" s="8" t="e">
        <f>$I$493/#REF!*100</f>
        <v>#REF!</v>
      </c>
      <c r="BU493" s="8">
        <v>63.94</v>
      </c>
      <c r="BW493" s="8">
        <v>0</v>
      </c>
      <c r="BX493" s="8">
        <v>0</v>
      </c>
      <c r="BY493" s="8">
        <v>0</v>
      </c>
      <c r="BZ493" s="8">
        <v>0</v>
      </c>
      <c r="CA493" s="8">
        <v>0</v>
      </c>
      <c r="CB493" s="8">
        <v>0</v>
      </c>
      <c r="CC493" s="8">
        <v>0</v>
      </c>
      <c r="CD493" s="8">
        <v>0</v>
      </c>
      <c r="CE493" s="8">
        <v>0</v>
      </c>
      <c r="CF493" s="8">
        <v>41</v>
      </c>
      <c r="CG493" s="8">
        <v>0</v>
      </c>
    </row>
    <row r="494" spans="1:85" x14ac:dyDescent="0.25">
      <c r="B494" s="23" t="s">
        <v>101</v>
      </c>
      <c r="D494" s="20"/>
      <c r="E494" s="20"/>
      <c r="F494" s="20"/>
      <c r="G494" s="20"/>
      <c r="H494" s="20"/>
      <c r="I494" s="20"/>
    </row>
    <row r="495" spans="1:85" x14ac:dyDescent="0.25">
      <c r="A495" s="5" t="str">
        <f>"13/1"</f>
        <v>13/1</v>
      </c>
      <c r="B495" s="10" t="s">
        <v>190</v>
      </c>
      <c r="C495" s="28" t="str">
        <f>"80"</f>
        <v>80</v>
      </c>
      <c r="D495" s="20">
        <v>1.07</v>
      </c>
      <c r="E495" s="20">
        <v>0</v>
      </c>
      <c r="F495" s="20">
        <v>3.99</v>
      </c>
      <c r="G495" s="20">
        <v>3.99</v>
      </c>
      <c r="H495" s="20">
        <v>2.9</v>
      </c>
      <c r="I495" s="20">
        <v>54.146567999999995</v>
      </c>
      <c r="J495" s="9">
        <v>0.5</v>
      </c>
      <c r="K495" s="9">
        <v>2.6</v>
      </c>
      <c r="L495" s="9">
        <v>0.5</v>
      </c>
      <c r="M495" s="9">
        <v>0</v>
      </c>
      <c r="N495" s="9">
        <v>2.82</v>
      </c>
      <c r="O495" s="9">
        <v>7.0000000000000007E-2</v>
      </c>
      <c r="P495" s="9">
        <v>1.22</v>
      </c>
      <c r="Q495" s="9">
        <v>0</v>
      </c>
      <c r="R495" s="9">
        <v>0</v>
      </c>
      <c r="S495" s="9">
        <v>0.17</v>
      </c>
      <c r="T495" s="9">
        <v>1.25</v>
      </c>
      <c r="U495" s="9">
        <v>259.67</v>
      </c>
      <c r="V495" s="9">
        <v>179.88</v>
      </c>
      <c r="W495" s="9">
        <v>0.03</v>
      </c>
      <c r="X495" s="9">
        <v>0.38</v>
      </c>
      <c r="Y495" s="9">
        <v>0.52</v>
      </c>
      <c r="Z495" s="9">
        <v>23.91</v>
      </c>
      <c r="AA495" s="5">
        <v>0</v>
      </c>
      <c r="AB495" s="5">
        <v>0</v>
      </c>
      <c r="AC495" s="5">
        <v>0</v>
      </c>
      <c r="AD495" s="5">
        <v>41.43</v>
      </c>
      <c r="AE495" s="5">
        <v>37.700000000000003</v>
      </c>
      <c r="AF495" s="5">
        <v>12.68</v>
      </c>
      <c r="AG495" s="5">
        <v>28.84</v>
      </c>
      <c r="AH495" s="5">
        <v>7.78</v>
      </c>
      <c r="AI495" s="5">
        <v>32.71</v>
      </c>
      <c r="AJ495" s="5">
        <v>42.05</v>
      </c>
      <c r="AK495" s="5">
        <v>53.41</v>
      </c>
      <c r="AL495" s="5">
        <v>98.14</v>
      </c>
      <c r="AM495" s="5">
        <v>17.329999999999998</v>
      </c>
      <c r="AN495" s="5">
        <v>30.82</v>
      </c>
      <c r="AO495" s="5">
        <v>173.59</v>
      </c>
      <c r="AP495" s="5">
        <v>56.21</v>
      </c>
      <c r="AQ495" s="5">
        <v>34.380000000000003</v>
      </c>
      <c r="AR495" s="5">
        <v>37.369999999999997</v>
      </c>
      <c r="AS495" s="5">
        <v>30.97</v>
      </c>
      <c r="AT495" s="5">
        <v>11.75</v>
      </c>
      <c r="AU495" s="5">
        <v>0.2</v>
      </c>
      <c r="AV495" s="5">
        <v>0.11</v>
      </c>
      <c r="AW495" s="5">
        <v>0.06</v>
      </c>
      <c r="AX495" s="5">
        <v>0.12</v>
      </c>
      <c r="AY495" s="5">
        <v>0.12</v>
      </c>
      <c r="AZ495" s="5">
        <v>0.84</v>
      </c>
      <c r="BA495" s="5">
        <v>0.04</v>
      </c>
      <c r="BB495" s="5">
        <v>11.47</v>
      </c>
      <c r="BC495" s="5">
        <v>0.03</v>
      </c>
      <c r="BD495" s="5">
        <v>13.08</v>
      </c>
      <c r="BE495" s="5">
        <v>0.67</v>
      </c>
      <c r="BF495" s="5">
        <v>0.22</v>
      </c>
      <c r="BG495" s="5">
        <v>0</v>
      </c>
      <c r="BH495" s="5">
        <v>0</v>
      </c>
      <c r="BI495" s="5">
        <v>0.54</v>
      </c>
      <c r="BJ495" s="5">
        <v>17.149999999999999</v>
      </c>
      <c r="BK495" s="5">
        <v>0.02</v>
      </c>
      <c r="BL495" s="5">
        <v>0</v>
      </c>
      <c r="BM495" s="5">
        <v>5.55</v>
      </c>
      <c r="BN495" s="5">
        <v>0.01</v>
      </c>
      <c r="BO495" s="5">
        <v>0.02</v>
      </c>
      <c r="BP495" s="5">
        <v>0</v>
      </c>
      <c r="BQ495" s="5">
        <v>0</v>
      </c>
      <c r="BR495" s="5">
        <v>0</v>
      </c>
      <c r="BS495" s="5">
        <v>70</v>
      </c>
      <c r="BU495" s="5">
        <v>4.3099999999999996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0</v>
      </c>
      <c r="CC495" s="5">
        <v>0</v>
      </c>
      <c r="CD495" s="5">
        <v>0</v>
      </c>
      <c r="CE495" s="5">
        <v>0</v>
      </c>
      <c r="CF495" s="5">
        <v>0</v>
      </c>
      <c r="CG495" s="5">
        <v>0.8</v>
      </c>
    </row>
    <row r="496" spans="1:85" x14ac:dyDescent="0.25">
      <c r="A496" s="5" t="str">
        <f>"9/7"</f>
        <v>9/7</v>
      </c>
      <c r="B496" s="10" t="s">
        <v>212</v>
      </c>
      <c r="C496" s="28" t="str">
        <f>"90"</f>
        <v>90</v>
      </c>
      <c r="D496" s="20">
        <v>12.41</v>
      </c>
      <c r="E496" s="20">
        <v>11.43</v>
      </c>
      <c r="F496" s="20">
        <v>1.61</v>
      </c>
      <c r="G496" s="20">
        <v>0.11</v>
      </c>
      <c r="H496" s="20">
        <v>7.19</v>
      </c>
      <c r="I496" s="20">
        <v>93.519674999999992</v>
      </c>
      <c r="J496" s="9">
        <v>0.62</v>
      </c>
      <c r="K496" s="9">
        <v>0</v>
      </c>
      <c r="L496" s="9">
        <v>7.0000000000000007E-2</v>
      </c>
      <c r="M496" s="9">
        <v>0</v>
      </c>
      <c r="N496" s="9">
        <v>1.03</v>
      </c>
      <c r="O496" s="9">
        <v>6.16</v>
      </c>
      <c r="P496" s="9">
        <v>0.03</v>
      </c>
      <c r="Q496" s="9">
        <v>0</v>
      </c>
      <c r="R496" s="9">
        <v>0</v>
      </c>
      <c r="S496" s="9">
        <v>0.06</v>
      </c>
      <c r="T496" s="9">
        <v>1.86</v>
      </c>
      <c r="U496" s="9">
        <v>236.81</v>
      </c>
      <c r="V496" s="9">
        <v>211.25</v>
      </c>
      <c r="W496" s="9">
        <v>0.1</v>
      </c>
      <c r="X496" s="9">
        <v>1.73</v>
      </c>
      <c r="Y496" s="9">
        <v>4.68</v>
      </c>
      <c r="Z496" s="9">
        <v>0.91</v>
      </c>
      <c r="AA496" s="5">
        <v>0</v>
      </c>
      <c r="AB496" s="5">
        <v>0</v>
      </c>
      <c r="AC496" s="5">
        <v>0</v>
      </c>
      <c r="AD496" s="5">
        <v>132.87</v>
      </c>
      <c r="AE496" s="5">
        <v>73.209999999999994</v>
      </c>
      <c r="AF496" s="5">
        <v>37.42</v>
      </c>
      <c r="AG496" s="5">
        <v>62.14</v>
      </c>
      <c r="AH496" s="5">
        <v>22.07</v>
      </c>
      <c r="AI496" s="5">
        <v>88.23</v>
      </c>
      <c r="AJ496" s="5">
        <v>71.099999999999994</v>
      </c>
      <c r="AK496" s="5">
        <v>88.27</v>
      </c>
      <c r="AL496" s="5">
        <v>104.07</v>
      </c>
      <c r="AM496" s="5">
        <v>38.200000000000003</v>
      </c>
      <c r="AN496" s="5">
        <v>57.69</v>
      </c>
      <c r="AO496" s="5">
        <v>390.92</v>
      </c>
      <c r="AP496" s="5">
        <v>36.28</v>
      </c>
      <c r="AQ496" s="5">
        <v>117.66</v>
      </c>
      <c r="AR496" s="5">
        <v>91.59</v>
      </c>
      <c r="AS496" s="5">
        <v>53.29</v>
      </c>
      <c r="AT496" s="5">
        <v>37.74</v>
      </c>
      <c r="AU496" s="5">
        <v>0.01</v>
      </c>
      <c r="AV496" s="5">
        <v>0</v>
      </c>
      <c r="AW496" s="5">
        <v>0</v>
      </c>
      <c r="AX496" s="5">
        <v>0</v>
      </c>
      <c r="AY496" s="5">
        <v>0</v>
      </c>
      <c r="AZ496" s="5">
        <v>0.02</v>
      </c>
      <c r="BA496" s="5">
        <v>0.03</v>
      </c>
      <c r="BB496" s="5">
        <v>0.04</v>
      </c>
      <c r="BC496" s="5">
        <v>0.01</v>
      </c>
      <c r="BD496" s="5">
        <v>0.02</v>
      </c>
      <c r="BE496" s="5">
        <v>0</v>
      </c>
      <c r="BF496" s="5">
        <v>0</v>
      </c>
      <c r="BG496" s="5">
        <v>0</v>
      </c>
      <c r="BH496" s="5">
        <v>0</v>
      </c>
      <c r="BI496" s="5">
        <v>0.01</v>
      </c>
      <c r="BJ496" s="5">
        <v>0.05</v>
      </c>
      <c r="BK496" s="5">
        <v>0</v>
      </c>
      <c r="BL496" s="5">
        <v>0</v>
      </c>
      <c r="BM496" s="5">
        <v>0.05</v>
      </c>
      <c r="BN496" s="5">
        <v>0</v>
      </c>
      <c r="BO496" s="5">
        <v>0</v>
      </c>
      <c r="BP496" s="5">
        <v>0</v>
      </c>
      <c r="BQ496" s="5">
        <v>0</v>
      </c>
      <c r="BR496" s="5">
        <v>0</v>
      </c>
      <c r="BS496" s="5">
        <v>80.78</v>
      </c>
      <c r="BU496" s="5">
        <v>25.28</v>
      </c>
      <c r="BW496" s="5">
        <v>0</v>
      </c>
      <c r="BX496" s="5">
        <v>0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0.56999999999999995</v>
      </c>
    </row>
    <row r="497" spans="1:85" x14ac:dyDescent="0.25">
      <c r="A497" s="5" t="str">
        <f>"47/3"</f>
        <v>47/3</v>
      </c>
      <c r="B497" s="10" t="s">
        <v>191</v>
      </c>
      <c r="C497" s="28" t="str">
        <f>"150"</f>
        <v>150</v>
      </c>
      <c r="D497" s="20">
        <v>3.92</v>
      </c>
      <c r="E497" s="20">
        <v>1.1200000000000001</v>
      </c>
      <c r="F497" s="20">
        <v>3.94</v>
      </c>
      <c r="G497" s="20">
        <v>0.38</v>
      </c>
      <c r="H497" s="20">
        <v>16.61</v>
      </c>
      <c r="I497" s="20">
        <v>124.665297</v>
      </c>
      <c r="J497" s="9">
        <v>2.7</v>
      </c>
      <c r="K497" s="9">
        <v>0.09</v>
      </c>
      <c r="L497" s="9">
        <v>0</v>
      </c>
      <c r="M497" s="9">
        <v>0</v>
      </c>
      <c r="N497" s="9">
        <v>5.44</v>
      </c>
      <c r="O497" s="9">
        <v>11.17</v>
      </c>
      <c r="P497" s="9">
        <v>3.1</v>
      </c>
      <c r="Q497" s="9">
        <v>0</v>
      </c>
      <c r="R497" s="9">
        <v>0</v>
      </c>
      <c r="S497" s="9">
        <v>0.28999999999999998</v>
      </c>
      <c r="T497" s="9">
        <v>2.73</v>
      </c>
      <c r="U497" s="9">
        <v>538.91</v>
      </c>
      <c r="V497" s="9">
        <v>422.98</v>
      </c>
      <c r="W497" s="9">
        <v>0.11</v>
      </c>
      <c r="X497" s="9">
        <v>1.1200000000000001</v>
      </c>
      <c r="Y497" s="9">
        <v>2.25</v>
      </c>
      <c r="Z497" s="9">
        <v>6.72</v>
      </c>
      <c r="AA497" s="5">
        <v>0</v>
      </c>
      <c r="AB497" s="5">
        <v>0</v>
      </c>
      <c r="AC497" s="5">
        <v>0</v>
      </c>
      <c r="AD497" s="5">
        <v>147.19</v>
      </c>
      <c r="AE497" s="5">
        <v>128.46</v>
      </c>
      <c r="AF497" s="5">
        <v>24.14</v>
      </c>
      <c r="AG497" s="5">
        <v>92.76</v>
      </c>
      <c r="AH497" s="5">
        <v>29.99</v>
      </c>
      <c r="AI497" s="5">
        <v>93.48</v>
      </c>
      <c r="AJ497" s="5">
        <v>104.5</v>
      </c>
      <c r="AK497" s="5">
        <v>223.04</v>
      </c>
      <c r="AL497" s="5">
        <v>245.68</v>
      </c>
      <c r="AM497" s="5">
        <v>41.18</v>
      </c>
      <c r="AN497" s="5">
        <v>96.15</v>
      </c>
      <c r="AO497" s="5">
        <v>424.22</v>
      </c>
      <c r="AP497" s="5">
        <v>1.6</v>
      </c>
      <c r="AQ497" s="5">
        <v>112.65</v>
      </c>
      <c r="AR497" s="5">
        <v>97.8</v>
      </c>
      <c r="AS497" s="5">
        <v>64.53</v>
      </c>
      <c r="AT497" s="5">
        <v>27.88</v>
      </c>
      <c r="AU497" s="5">
        <v>0.1</v>
      </c>
      <c r="AV497" s="5">
        <v>0.05</v>
      </c>
      <c r="AW497" s="5">
        <v>0.03</v>
      </c>
      <c r="AX497" s="5">
        <v>0.06</v>
      </c>
      <c r="AY497" s="5">
        <v>7.0000000000000007E-2</v>
      </c>
      <c r="AZ497" s="5">
        <v>0.32</v>
      </c>
      <c r="BA497" s="5">
        <v>0</v>
      </c>
      <c r="BB497" s="5">
        <v>0.87</v>
      </c>
      <c r="BC497" s="5">
        <v>0</v>
      </c>
      <c r="BD497" s="5">
        <v>0.28000000000000003</v>
      </c>
      <c r="BE497" s="5">
        <v>0</v>
      </c>
      <c r="BF497" s="5">
        <v>0</v>
      </c>
      <c r="BG497" s="5">
        <v>0</v>
      </c>
      <c r="BH497" s="5">
        <v>0.06</v>
      </c>
      <c r="BI497" s="5">
        <v>0.09</v>
      </c>
      <c r="BJ497" s="5">
        <v>0.78</v>
      </c>
      <c r="BK497" s="5">
        <v>0</v>
      </c>
      <c r="BL497" s="5">
        <v>0</v>
      </c>
      <c r="BM497" s="5">
        <v>0.11</v>
      </c>
      <c r="BN497" s="5">
        <v>0.01</v>
      </c>
      <c r="BO497" s="5">
        <v>0</v>
      </c>
      <c r="BP497" s="5">
        <v>0</v>
      </c>
      <c r="BQ497" s="5">
        <v>0</v>
      </c>
      <c r="BR497" s="5">
        <v>0</v>
      </c>
      <c r="BS497" s="5">
        <v>137.16999999999999</v>
      </c>
      <c r="BU497" s="5">
        <v>575.29</v>
      </c>
      <c r="BW497" s="5">
        <v>0</v>
      </c>
      <c r="BX497" s="5">
        <v>0</v>
      </c>
      <c r="BY497" s="5">
        <v>0</v>
      </c>
      <c r="BZ497" s="5">
        <v>0</v>
      </c>
      <c r="CA497" s="5">
        <v>0</v>
      </c>
      <c r="CB497" s="5">
        <v>0</v>
      </c>
      <c r="CC497" s="5">
        <v>0</v>
      </c>
      <c r="CD497" s="5">
        <v>0</v>
      </c>
      <c r="CE497" s="5">
        <v>0</v>
      </c>
      <c r="CF497" s="5">
        <v>0</v>
      </c>
      <c r="CG497" s="5">
        <v>1</v>
      </c>
    </row>
    <row r="498" spans="1:85" x14ac:dyDescent="0.25">
      <c r="A498" s="5" t="str">
        <f>"-"</f>
        <v>-</v>
      </c>
      <c r="B498" s="10" t="s">
        <v>83</v>
      </c>
      <c r="C498" s="28" t="str">
        <f>"50"</f>
        <v>50</v>
      </c>
      <c r="D498" s="20">
        <v>3.31</v>
      </c>
      <c r="E498" s="20">
        <v>0</v>
      </c>
      <c r="F498" s="20">
        <v>0.33</v>
      </c>
      <c r="G498" s="20">
        <v>0.33</v>
      </c>
      <c r="H498" s="20">
        <v>23.35</v>
      </c>
      <c r="I498" s="20">
        <v>112.40049999999999</v>
      </c>
      <c r="J498" s="9">
        <v>0.1</v>
      </c>
      <c r="K498" s="9">
        <v>0</v>
      </c>
      <c r="L498" s="9">
        <v>0</v>
      </c>
      <c r="M498" s="9">
        <v>0</v>
      </c>
      <c r="N498" s="9">
        <v>0.55000000000000004</v>
      </c>
      <c r="O498" s="9">
        <v>22.8</v>
      </c>
      <c r="P498" s="9">
        <v>0.1</v>
      </c>
      <c r="Q498" s="9">
        <v>0</v>
      </c>
      <c r="R498" s="9">
        <v>0</v>
      </c>
      <c r="S498" s="9">
        <v>0.15</v>
      </c>
      <c r="T498" s="9">
        <v>0.9</v>
      </c>
      <c r="U498" s="9">
        <v>122.85</v>
      </c>
      <c r="V498" s="9">
        <v>41.23</v>
      </c>
      <c r="W498" s="9">
        <v>0.02</v>
      </c>
      <c r="X498" s="9">
        <v>0.68</v>
      </c>
      <c r="Y498" s="9">
        <v>1.55</v>
      </c>
      <c r="Z498" s="9">
        <v>0</v>
      </c>
      <c r="AA498" s="5">
        <v>0</v>
      </c>
      <c r="AB498" s="5">
        <v>0</v>
      </c>
      <c r="AC498" s="5">
        <v>0</v>
      </c>
      <c r="AD498" s="5">
        <v>254.48</v>
      </c>
      <c r="AE498" s="5">
        <v>84.39</v>
      </c>
      <c r="AF498" s="5">
        <v>50.03</v>
      </c>
      <c r="AG498" s="5">
        <v>100.05</v>
      </c>
      <c r="AH498" s="5">
        <v>37.85</v>
      </c>
      <c r="AI498" s="5">
        <v>180.96</v>
      </c>
      <c r="AJ498" s="5">
        <v>112.23</v>
      </c>
      <c r="AK498" s="5">
        <v>156.6</v>
      </c>
      <c r="AL498" s="5">
        <v>129.19999999999999</v>
      </c>
      <c r="AM498" s="5">
        <v>67.86</v>
      </c>
      <c r="AN498" s="5">
        <v>120.06</v>
      </c>
      <c r="AO498" s="5">
        <v>1003.98</v>
      </c>
      <c r="AP498" s="5">
        <v>117.45</v>
      </c>
      <c r="AQ498" s="5">
        <v>327.12</v>
      </c>
      <c r="AR498" s="5">
        <v>142.25</v>
      </c>
      <c r="AS498" s="5">
        <v>94.4</v>
      </c>
      <c r="AT498" s="5">
        <v>74.819999999999993</v>
      </c>
      <c r="AU498" s="5">
        <v>0</v>
      </c>
      <c r="AV498" s="5">
        <v>0</v>
      </c>
      <c r="AW498" s="5">
        <v>0</v>
      </c>
      <c r="AX498" s="5">
        <v>0</v>
      </c>
      <c r="AY498" s="5">
        <v>0</v>
      </c>
      <c r="AZ498" s="5">
        <v>0</v>
      </c>
      <c r="BA498" s="5">
        <v>7.0000000000000007E-2</v>
      </c>
      <c r="BB498" s="5">
        <v>0.04</v>
      </c>
      <c r="BC498" s="5">
        <v>0.04</v>
      </c>
      <c r="BD498" s="5">
        <v>0</v>
      </c>
      <c r="BE498" s="5">
        <v>0</v>
      </c>
      <c r="BF498" s="5">
        <v>0</v>
      </c>
      <c r="BG498" s="5">
        <v>0</v>
      </c>
      <c r="BH498" s="5">
        <v>0</v>
      </c>
      <c r="BI498" s="5">
        <v>0</v>
      </c>
      <c r="BJ498" s="5">
        <v>0.03</v>
      </c>
      <c r="BK498" s="5">
        <v>0</v>
      </c>
      <c r="BL498" s="5">
        <v>0</v>
      </c>
      <c r="BM498" s="5">
        <v>0.14000000000000001</v>
      </c>
      <c r="BN498" s="5">
        <v>0.01</v>
      </c>
      <c r="BO498" s="5">
        <v>0</v>
      </c>
      <c r="BP498" s="5">
        <v>0</v>
      </c>
      <c r="BQ498" s="5">
        <v>0</v>
      </c>
      <c r="BR498" s="5">
        <v>0</v>
      </c>
      <c r="BS498" s="5">
        <v>19.55</v>
      </c>
      <c r="BU498" s="5">
        <v>0</v>
      </c>
      <c r="BW498" s="5">
        <v>0</v>
      </c>
      <c r="BX498" s="5">
        <v>0</v>
      </c>
      <c r="BY498" s="5">
        <v>0</v>
      </c>
      <c r="BZ498" s="5">
        <v>0</v>
      </c>
      <c r="CA498" s="5">
        <v>0</v>
      </c>
      <c r="CB498" s="5">
        <v>0</v>
      </c>
      <c r="CC498" s="5">
        <v>0</v>
      </c>
      <c r="CD498" s="5">
        <v>0</v>
      </c>
      <c r="CE498" s="5">
        <v>0</v>
      </c>
      <c r="CF498" s="5">
        <v>0</v>
      </c>
      <c r="CG498" s="5">
        <v>0</v>
      </c>
    </row>
    <row r="499" spans="1:85" x14ac:dyDescent="0.25">
      <c r="A499" s="5" t="str">
        <f>"14/10"</f>
        <v>14/10</v>
      </c>
      <c r="B499" s="10" t="s">
        <v>124</v>
      </c>
      <c r="C499" s="28" t="str">
        <f>"200"</f>
        <v>200</v>
      </c>
      <c r="D499" s="20">
        <v>0.19</v>
      </c>
      <c r="E499" s="20">
        <v>0</v>
      </c>
      <c r="F499" s="20">
        <v>0.04</v>
      </c>
      <c r="G499" s="20">
        <v>0.05</v>
      </c>
      <c r="H499" s="20">
        <v>9.1199999999999992</v>
      </c>
      <c r="I499" s="20">
        <v>36.005279999999999</v>
      </c>
      <c r="J499" s="9">
        <v>0</v>
      </c>
      <c r="K499" s="9">
        <v>0</v>
      </c>
      <c r="L499" s="9">
        <v>0</v>
      </c>
      <c r="M499" s="9">
        <v>0</v>
      </c>
      <c r="N499" s="9">
        <v>9.1199999999999992</v>
      </c>
      <c r="O499" s="9">
        <v>0</v>
      </c>
      <c r="P499" s="9">
        <v>0.1</v>
      </c>
      <c r="Q499" s="9">
        <v>0</v>
      </c>
      <c r="R499" s="9">
        <v>0</v>
      </c>
      <c r="S499" s="9">
        <v>0</v>
      </c>
      <c r="T499" s="9">
        <v>7.0000000000000007E-2</v>
      </c>
      <c r="U499" s="9">
        <v>0.1</v>
      </c>
      <c r="V499" s="9">
        <v>0.26</v>
      </c>
      <c r="W499" s="9">
        <v>0</v>
      </c>
      <c r="X499" s="9">
        <v>0</v>
      </c>
      <c r="Y499" s="9">
        <v>0</v>
      </c>
      <c r="Z499" s="9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200.1</v>
      </c>
      <c r="BU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10</v>
      </c>
      <c r="CG499" s="5">
        <v>0</v>
      </c>
    </row>
    <row r="500" spans="1:85" s="8" customFormat="1" x14ac:dyDescent="0.25">
      <c r="B500" s="15" t="s">
        <v>106</v>
      </c>
      <c r="C500" s="27">
        <f>C499+C498+C497+C496+C495</f>
        <v>570</v>
      </c>
      <c r="D500" s="21">
        <v>20.89</v>
      </c>
      <c r="E500" s="21">
        <v>12.55</v>
      </c>
      <c r="F500" s="21">
        <v>9.91</v>
      </c>
      <c r="G500" s="21">
        <v>4.8600000000000003</v>
      </c>
      <c r="H500" s="21">
        <v>59.17</v>
      </c>
      <c r="I500" s="21">
        <v>420.74</v>
      </c>
      <c r="J500" s="22">
        <v>3.92</v>
      </c>
      <c r="K500" s="22">
        <v>2.69</v>
      </c>
      <c r="L500" s="22">
        <v>0.56999999999999995</v>
      </c>
      <c r="M500" s="22">
        <v>0</v>
      </c>
      <c r="N500" s="22">
        <v>18.97</v>
      </c>
      <c r="O500" s="22">
        <v>40.200000000000003</v>
      </c>
      <c r="P500" s="22">
        <v>4.54</v>
      </c>
      <c r="Q500" s="22">
        <v>0</v>
      </c>
      <c r="R500" s="22">
        <v>0</v>
      </c>
      <c r="S500" s="22">
        <v>0.66</v>
      </c>
      <c r="T500" s="22">
        <v>6.81</v>
      </c>
      <c r="U500" s="22">
        <v>1158.3399999999999</v>
      </c>
      <c r="V500" s="22">
        <v>855.6</v>
      </c>
      <c r="W500" s="22">
        <v>0.27</v>
      </c>
      <c r="X500" s="22">
        <v>3.91</v>
      </c>
      <c r="Y500" s="22">
        <v>9</v>
      </c>
      <c r="Z500" s="22">
        <v>31.54</v>
      </c>
      <c r="AA500" s="8">
        <v>0</v>
      </c>
      <c r="AB500" s="8">
        <v>0</v>
      </c>
      <c r="AC500" s="8">
        <v>0</v>
      </c>
      <c r="AD500" s="8">
        <v>575.95000000000005</v>
      </c>
      <c r="AE500" s="8">
        <v>323.76</v>
      </c>
      <c r="AF500" s="8">
        <v>124.26</v>
      </c>
      <c r="AG500" s="8">
        <v>283.77999999999997</v>
      </c>
      <c r="AH500" s="8">
        <v>97.68</v>
      </c>
      <c r="AI500" s="8">
        <v>395.38</v>
      </c>
      <c r="AJ500" s="8">
        <v>329.87</v>
      </c>
      <c r="AK500" s="8">
        <v>521.33000000000004</v>
      </c>
      <c r="AL500" s="8">
        <v>577.09</v>
      </c>
      <c r="AM500" s="8">
        <v>164.57</v>
      </c>
      <c r="AN500" s="8">
        <v>304.72000000000003</v>
      </c>
      <c r="AO500" s="8">
        <v>1992.71</v>
      </c>
      <c r="AP500" s="8">
        <v>211.54</v>
      </c>
      <c r="AQ500" s="8">
        <v>591.80999999999995</v>
      </c>
      <c r="AR500" s="8">
        <v>369.01</v>
      </c>
      <c r="AS500" s="8">
        <v>243.19</v>
      </c>
      <c r="AT500" s="8">
        <v>152.19</v>
      </c>
      <c r="AU500" s="8">
        <v>0.31</v>
      </c>
      <c r="AV500" s="8">
        <v>0.17</v>
      </c>
      <c r="AW500" s="8">
        <v>0.09</v>
      </c>
      <c r="AX500" s="8">
        <v>0.18</v>
      </c>
      <c r="AY500" s="8">
        <v>0.19</v>
      </c>
      <c r="AZ500" s="8">
        <v>1.18</v>
      </c>
      <c r="BA500" s="8">
        <v>0.13</v>
      </c>
      <c r="BB500" s="8">
        <v>12.42</v>
      </c>
      <c r="BC500" s="8">
        <v>0.08</v>
      </c>
      <c r="BD500" s="8">
        <v>13.37</v>
      </c>
      <c r="BE500" s="8">
        <v>0.67</v>
      </c>
      <c r="BF500" s="8">
        <v>0.22</v>
      </c>
      <c r="BG500" s="8">
        <v>0</v>
      </c>
      <c r="BH500" s="8">
        <v>0.06</v>
      </c>
      <c r="BI500" s="8">
        <v>0.64</v>
      </c>
      <c r="BJ500" s="8">
        <v>18</v>
      </c>
      <c r="BK500" s="8">
        <v>0.02</v>
      </c>
      <c r="BL500" s="8">
        <v>0</v>
      </c>
      <c r="BM500" s="8">
        <v>5.85</v>
      </c>
      <c r="BN500" s="8">
        <v>0.03</v>
      </c>
      <c r="BO500" s="8">
        <v>0.03</v>
      </c>
      <c r="BP500" s="8">
        <v>0</v>
      </c>
      <c r="BQ500" s="8">
        <v>0</v>
      </c>
      <c r="BR500" s="8">
        <v>0</v>
      </c>
      <c r="BS500" s="8">
        <v>507.59</v>
      </c>
      <c r="BT500" s="8" t="e">
        <f>$I$500/#REF!*100</f>
        <v>#REF!</v>
      </c>
      <c r="BU500" s="8">
        <v>604.88</v>
      </c>
      <c r="BW500" s="8">
        <v>0</v>
      </c>
      <c r="BX500" s="8">
        <v>0</v>
      </c>
      <c r="BY500" s="8">
        <v>0</v>
      </c>
      <c r="BZ500" s="8">
        <v>0</v>
      </c>
      <c r="CA500" s="8">
        <v>0</v>
      </c>
      <c r="CB500" s="8">
        <v>0</v>
      </c>
      <c r="CC500" s="8">
        <v>0</v>
      </c>
      <c r="CD500" s="8">
        <v>0</v>
      </c>
      <c r="CE500" s="8">
        <v>0</v>
      </c>
      <c r="CF500" s="8">
        <v>10</v>
      </c>
      <c r="CG500" s="8">
        <v>2.37</v>
      </c>
    </row>
    <row r="501" spans="1:85" x14ac:dyDescent="0.25">
      <c r="B501" s="23" t="s">
        <v>107</v>
      </c>
      <c r="D501" s="20"/>
      <c r="E501" s="20"/>
      <c r="F501" s="20"/>
      <c r="G501" s="20"/>
      <c r="H501" s="20"/>
      <c r="I501" s="20"/>
    </row>
    <row r="502" spans="1:85" x14ac:dyDescent="0.25">
      <c r="A502" s="5" t="str">
        <f>"-"</f>
        <v>-</v>
      </c>
      <c r="B502" s="10" t="s">
        <v>108</v>
      </c>
      <c r="C502" s="28" t="str">
        <f>"200"</f>
        <v>200</v>
      </c>
      <c r="D502" s="20">
        <v>6</v>
      </c>
      <c r="E502" s="20">
        <v>6</v>
      </c>
      <c r="F502" s="20">
        <v>0.1</v>
      </c>
      <c r="G502" s="20">
        <v>0</v>
      </c>
      <c r="H502" s="20">
        <v>8</v>
      </c>
      <c r="I502" s="20">
        <v>60.4</v>
      </c>
      <c r="J502" s="9">
        <v>0</v>
      </c>
      <c r="K502" s="9">
        <v>0</v>
      </c>
      <c r="L502" s="9">
        <v>0</v>
      </c>
      <c r="M502" s="9">
        <v>0</v>
      </c>
      <c r="N502" s="9">
        <v>8</v>
      </c>
      <c r="O502" s="9">
        <v>0</v>
      </c>
      <c r="P502" s="9">
        <v>0</v>
      </c>
      <c r="Q502" s="9">
        <v>0</v>
      </c>
      <c r="R502" s="9">
        <v>0</v>
      </c>
      <c r="S502" s="9">
        <v>1.7</v>
      </c>
      <c r="T502" s="9">
        <v>1.4</v>
      </c>
      <c r="U502" s="9">
        <v>0</v>
      </c>
      <c r="V502" s="9">
        <v>304</v>
      </c>
      <c r="W502" s="9">
        <v>0.34</v>
      </c>
      <c r="X502" s="9">
        <v>0.2</v>
      </c>
      <c r="Y502" s="9">
        <v>1.8</v>
      </c>
      <c r="Z502" s="9">
        <v>1.4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  <c r="BC502" s="5">
        <v>0</v>
      </c>
      <c r="BD502" s="5">
        <v>0</v>
      </c>
      <c r="BE502" s="5">
        <v>0</v>
      </c>
      <c r="BF502" s="5">
        <v>0</v>
      </c>
      <c r="BG502" s="5">
        <v>0</v>
      </c>
      <c r="BH502" s="5">
        <v>0</v>
      </c>
      <c r="BI502" s="5">
        <v>0</v>
      </c>
      <c r="BJ502" s="5">
        <v>0</v>
      </c>
      <c r="BK502" s="5">
        <v>0</v>
      </c>
      <c r="BL502" s="5">
        <v>0</v>
      </c>
      <c r="BM502" s="5">
        <v>0</v>
      </c>
      <c r="BN502" s="5">
        <v>0</v>
      </c>
      <c r="BO502" s="5">
        <v>0</v>
      </c>
      <c r="BP502" s="5">
        <v>0</v>
      </c>
      <c r="BQ502" s="5">
        <v>0</v>
      </c>
      <c r="BR502" s="5">
        <v>0</v>
      </c>
      <c r="BS502" s="5">
        <v>182.8</v>
      </c>
      <c r="BU502" s="5">
        <v>0</v>
      </c>
      <c r="BW502" s="5">
        <v>0</v>
      </c>
      <c r="BX502" s="5">
        <v>0</v>
      </c>
      <c r="BY502" s="5">
        <v>0</v>
      </c>
      <c r="BZ502" s="5">
        <v>0</v>
      </c>
      <c r="CA502" s="5">
        <v>0</v>
      </c>
      <c r="CB502" s="5">
        <v>0</v>
      </c>
      <c r="CC502" s="5">
        <v>0</v>
      </c>
      <c r="CD502" s="5">
        <v>0</v>
      </c>
      <c r="CE502" s="5">
        <v>0</v>
      </c>
      <c r="CF502" s="5">
        <v>0</v>
      </c>
      <c r="CG502" s="5">
        <v>0</v>
      </c>
    </row>
    <row r="503" spans="1:85" s="8" customFormat="1" x14ac:dyDescent="0.25">
      <c r="B503" s="15" t="s">
        <v>109</v>
      </c>
      <c r="C503" s="25" t="str">
        <f>C502</f>
        <v>200</v>
      </c>
      <c r="D503" s="21">
        <v>6</v>
      </c>
      <c r="E503" s="21">
        <v>6</v>
      </c>
      <c r="F503" s="21">
        <v>0.1</v>
      </c>
      <c r="G503" s="21">
        <v>0</v>
      </c>
      <c r="H503" s="21">
        <v>8</v>
      </c>
      <c r="I503" s="21">
        <v>60.4</v>
      </c>
      <c r="J503" s="22">
        <v>0</v>
      </c>
      <c r="K503" s="22">
        <v>0</v>
      </c>
      <c r="L503" s="22">
        <v>0</v>
      </c>
      <c r="M503" s="22">
        <v>0</v>
      </c>
      <c r="N503" s="22">
        <v>8</v>
      </c>
      <c r="O503" s="22">
        <v>0</v>
      </c>
      <c r="P503" s="22">
        <v>0</v>
      </c>
      <c r="Q503" s="22">
        <v>0</v>
      </c>
      <c r="R503" s="22">
        <v>0</v>
      </c>
      <c r="S503" s="22">
        <v>1.7</v>
      </c>
      <c r="T503" s="22">
        <v>1.4</v>
      </c>
      <c r="U503" s="22">
        <v>0</v>
      </c>
      <c r="V503" s="22">
        <v>304</v>
      </c>
      <c r="W503" s="22">
        <v>0.34</v>
      </c>
      <c r="X503" s="22">
        <v>0.2</v>
      </c>
      <c r="Y503" s="22">
        <v>1.8</v>
      </c>
      <c r="Z503" s="22">
        <v>1.4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0</v>
      </c>
      <c r="AT503" s="8">
        <v>0</v>
      </c>
      <c r="AU503" s="8">
        <v>0</v>
      </c>
      <c r="AV503" s="8">
        <v>0</v>
      </c>
      <c r="AW503" s="8">
        <v>0</v>
      </c>
      <c r="AX503" s="8">
        <v>0</v>
      </c>
      <c r="AY503" s="8">
        <v>0</v>
      </c>
      <c r="AZ503" s="8">
        <v>0</v>
      </c>
      <c r="BA503" s="8">
        <v>0</v>
      </c>
      <c r="BB503" s="8">
        <v>0</v>
      </c>
      <c r="BC503" s="8">
        <v>0</v>
      </c>
      <c r="BD503" s="8">
        <v>0</v>
      </c>
      <c r="BE503" s="8">
        <v>0</v>
      </c>
      <c r="BF503" s="8">
        <v>0</v>
      </c>
      <c r="BG503" s="8">
        <v>0</v>
      </c>
      <c r="BH503" s="8">
        <v>0</v>
      </c>
      <c r="BI503" s="8">
        <v>0</v>
      </c>
      <c r="BJ503" s="8">
        <v>0</v>
      </c>
      <c r="BK503" s="8">
        <v>0</v>
      </c>
      <c r="BL503" s="8">
        <v>0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8">
        <v>0</v>
      </c>
      <c r="BS503" s="8">
        <v>182.8</v>
      </c>
      <c r="BT503" s="8" t="e">
        <f>$I$503/#REF!*100</f>
        <v>#REF!</v>
      </c>
      <c r="BU503" s="8">
        <v>0</v>
      </c>
      <c r="BW503" s="8">
        <v>0</v>
      </c>
      <c r="BX503" s="8">
        <v>0</v>
      </c>
      <c r="BY503" s="8">
        <v>0</v>
      </c>
      <c r="BZ503" s="8">
        <v>0</v>
      </c>
      <c r="CA503" s="8">
        <v>0</v>
      </c>
      <c r="CB503" s="8">
        <v>0</v>
      </c>
      <c r="CC503" s="8">
        <v>0</v>
      </c>
      <c r="CD503" s="8">
        <v>0</v>
      </c>
      <c r="CE503" s="8">
        <v>0</v>
      </c>
      <c r="CF503" s="8">
        <v>0</v>
      </c>
      <c r="CG503" s="8">
        <v>0</v>
      </c>
    </row>
    <row r="504" spans="1:85" s="8" customFormat="1" x14ac:dyDescent="0.25">
      <c r="B504" s="15" t="s">
        <v>110</v>
      </c>
      <c r="C504" s="27">
        <f>C503+C500+C493+C488+C480+C477</f>
        <v>2890</v>
      </c>
      <c r="D504" s="21">
        <v>94.97</v>
      </c>
      <c r="E504" s="21">
        <v>59.91</v>
      </c>
      <c r="F504" s="21">
        <v>57.14</v>
      </c>
      <c r="G504" s="21">
        <v>17.75</v>
      </c>
      <c r="H504" s="21">
        <v>396.27</v>
      </c>
      <c r="I504" s="21">
        <v>2557.25</v>
      </c>
      <c r="J504" s="22">
        <v>28.56</v>
      </c>
      <c r="K504" s="22">
        <v>7.5</v>
      </c>
      <c r="L504" s="22">
        <v>8.92</v>
      </c>
      <c r="M504" s="22">
        <v>0</v>
      </c>
      <c r="N504" s="22">
        <v>190.22</v>
      </c>
      <c r="O504" s="22">
        <v>206.05</v>
      </c>
      <c r="P504" s="22">
        <v>34.46</v>
      </c>
      <c r="Q504" s="22">
        <v>0</v>
      </c>
      <c r="R504" s="22">
        <v>0</v>
      </c>
      <c r="S504" s="22">
        <v>8.86</v>
      </c>
      <c r="T504" s="22">
        <v>25.57</v>
      </c>
      <c r="U504" s="22">
        <v>3096.55</v>
      </c>
      <c r="V504" s="22">
        <v>3526.27</v>
      </c>
      <c r="W504" s="22">
        <v>1.76</v>
      </c>
      <c r="X504" s="22">
        <v>12.46</v>
      </c>
      <c r="Y504" s="22">
        <v>40.090000000000003</v>
      </c>
      <c r="Z504" s="22">
        <v>280.75</v>
      </c>
      <c r="AA504" s="8">
        <v>0.4</v>
      </c>
      <c r="AB504" s="8">
        <v>0</v>
      </c>
      <c r="AC504" s="8">
        <v>0</v>
      </c>
      <c r="AD504" s="8">
        <v>4033.37</v>
      </c>
      <c r="AE504" s="8">
        <v>2080.4899999999998</v>
      </c>
      <c r="AF504" s="8">
        <v>1236.9000000000001</v>
      </c>
      <c r="AG504" s="8">
        <v>1829.76</v>
      </c>
      <c r="AH504" s="8">
        <v>643.04</v>
      </c>
      <c r="AI504" s="8">
        <v>2946.66</v>
      </c>
      <c r="AJ504" s="8">
        <v>2441.94</v>
      </c>
      <c r="AK504" s="8">
        <v>4551.97</v>
      </c>
      <c r="AL504" s="8">
        <v>4794.9799999999996</v>
      </c>
      <c r="AM504" s="8">
        <v>1329.54</v>
      </c>
      <c r="AN504" s="8">
        <v>2702.14</v>
      </c>
      <c r="AO504" s="8">
        <v>12965.04</v>
      </c>
      <c r="AP504" s="8">
        <v>945.21</v>
      </c>
      <c r="AQ504" s="8">
        <v>3472.05</v>
      </c>
      <c r="AR504" s="8">
        <v>2702.29</v>
      </c>
      <c r="AS504" s="8">
        <v>1770.73</v>
      </c>
      <c r="AT504" s="8">
        <v>1068.3</v>
      </c>
      <c r="AU504" s="8">
        <v>4.32</v>
      </c>
      <c r="AV504" s="8">
        <v>3.28</v>
      </c>
      <c r="AW504" s="8">
        <v>2.0499999999999998</v>
      </c>
      <c r="AX504" s="8">
        <v>4.6100000000000003</v>
      </c>
      <c r="AY504" s="8">
        <v>2.19</v>
      </c>
      <c r="AZ504" s="8">
        <v>13.58</v>
      </c>
      <c r="BA504" s="8">
        <v>1.07</v>
      </c>
      <c r="BB504" s="8">
        <v>33.770000000000003</v>
      </c>
      <c r="BC504" s="8">
        <v>0.6</v>
      </c>
      <c r="BD504" s="8">
        <v>22.72</v>
      </c>
      <c r="BE504" s="8">
        <v>2.2400000000000002</v>
      </c>
      <c r="BF504" s="8">
        <v>1.4</v>
      </c>
      <c r="BG504" s="8">
        <v>0</v>
      </c>
      <c r="BH504" s="8">
        <v>0.33</v>
      </c>
      <c r="BI504" s="8">
        <v>3.25</v>
      </c>
      <c r="BJ504" s="8">
        <v>71.34</v>
      </c>
      <c r="BK504" s="8">
        <v>0.2</v>
      </c>
      <c r="BL504" s="8">
        <v>0</v>
      </c>
      <c r="BM504" s="8">
        <v>25.58</v>
      </c>
      <c r="BN504" s="8">
        <v>1.03</v>
      </c>
      <c r="BO504" s="8">
        <v>1.18</v>
      </c>
      <c r="BP504" s="8">
        <v>0</v>
      </c>
      <c r="BQ504" s="8">
        <v>0</v>
      </c>
      <c r="BR504" s="8">
        <v>0</v>
      </c>
      <c r="BS504" s="8">
        <v>2018.77</v>
      </c>
      <c r="BU504" s="8">
        <v>1342.69</v>
      </c>
      <c r="BW504" s="8">
        <v>0</v>
      </c>
      <c r="BX504" s="8">
        <v>0</v>
      </c>
      <c r="BY504" s="8">
        <v>0</v>
      </c>
      <c r="BZ504" s="8">
        <v>0</v>
      </c>
      <c r="CA504" s="8">
        <v>0</v>
      </c>
      <c r="CB504" s="8">
        <v>0</v>
      </c>
      <c r="CC504" s="8">
        <v>0</v>
      </c>
      <c r="CD504" s="8">
        <v>0</v>
      </c>
      <c r="CE504" s="8">
        <v>0</v>
      </c>
      <c r="CF504" s="8">
        <v>94.6</v>
      </c>
      <c r="CG504" s="8">
        <v>6.93</v>
      </c>
    </row>
    <row r="505" spans="1:85" x14ac:dyDescent="0.25">
      <c r="D505" s="20"/>
      <c r="E505" s="20"/>
      <c r="F505" s="20"/>
      <c r="G505" s="20"/>
      <c r="H505" s="20"/>
      <c r="I505" s="20"/>
    </row>
    <row r="506" spans="1:85" s="8" customFormat="1" x14ac:dyDescent="0.25">
      <c r="B506" s="15" t="s">
        <v>192</v>
      </c>
      <c r="C506" s="27">
        <f>C504+C468+C434+C397+C361+C326+C290+C255+C220+C184+C148+C112+C76+C40</f>
        <v>39615</v>
      </c>
      <c r="D506" s="26">
        <f>$D$40+$D$76+$D$112+$D$148+$D$184+$D$220+$D$255+$D$290+$D$326+$D$361+$D$397+$D$434+$D$468+$D$504</f>
        <v>1388.3700000000001</v>
      </c>
      <c r="E506" s="21">
        <f>$E$40+$E$76+$E$112+$E$148+$E$184+$E$220+$E$255+$E$290+$E$326+$E$361+$E$397+$E$434+$E$468+$E$504</f>
        <v>851.79000000000019</v>
      </c>
      <c r="F506" s="21">
        <f>$F$40+$F$76+$F$112+$F$148+$F$184+$F$220+$F$255+$F$290+$F$326+$F$361+$F$397+$F$434+$F$468+$F$504</f>
        <v>1106.6400000000001</v>
      </c>
      <c r="G506" s="21">
        <f>$G$40+$G$76+$G$112+$G$148+$G$184+$G$220+$G$255+$G$290+$G$326+$G$361+$G$397+$G$434+$G$468+$G$504</f>
        <v>352.09</v>
      </c>
      <c r="H506" s="26">
        <f>$H$40+$H$76+$H$112+$H$148+$H$184+$H$220+$H$255+$H$290+$H$326+$H$361+$H$397+$H$434+$H$468+$H$504</f>
        <v>5200.0300000000007</v>
      </c>
      <c r="I506" s="26">
        <f>$I$40+$I$76+$I$112+$I$148+$I$184+$I$220+$I$255+$I$290+$I$326+$I$361+$I$397+$I$434+$I$468+$I$504</f>
        <v>37332.36</v>
      </c>
      <c r="J506" s="22">
        <f>$J$40+$J$76+$J$112+$J$148+$J$184+$J$220+$J$255+$J$290+$J$326+$J$361+$J$397+$J$434+$J$468+$J$504</f>
        <v>497.42000000000007</v>
      </c>
      <c r="K506" s="22">
        <f>$K$40+$K$76+$K$112+$K$148+$K$184+$K$220+$K$255+$K$290+$K$326+$K$361+$K$397+$K$434+$K$468+$K$504</f>
        <v>184.06999999999996</v>
      </c>
      <c r="L506" s="22">
        <f>$L$40+$L$76+$L$112+$L$148+$L$184+$L$220+$L$255+$L$290+$L$326+$L$361+$L$397+$L$434+$L$468+$L$504</f>
        <v>159.85999999999999</v>
      </c>
      <c r="M506" s="22">
        <f>$M$40+$M$76+$M$112+$M$148+$M$184+$M$220+$M$255+$M$290+$M$326+$M$361+$M$397+$M$434+$M$468+$M$504</f>
        <v>0</v>
      </c>
      <c r="N506" s="22">
        <f>$N$40+$N$76+$N$112+$N$148+$N$184+$N$220+$N$255+$N$290+$N$326+$N$361+$N$397+$N$434+$N$468+$N$504</f>
        <v>2262.16</v>
      </c>
      <c r="O506" s="22">
        <f>$O$40+$O$76+$O$112+$O$148+$O$184+$O$220+$O$255+$O$290+$O$326+$O$361+$O$397+$O$434+$O$468+$O$504</f>
        <v>2937.86</v>
      </c>
      <c r="P506" s="22">
        <f>$P$40+$P$76+$P$112+$P$148+$P$184+$P$220+$P$255+$P$290+$P$326+$P$361+$P$397+$P$434+$P$468+$P$504</f>
        <v>410.88999999999993</v>
      </c>
      <c r="Q506" s="22">
        <f>$Q$40+$Q$76+$Q$112+$Q$148+$Q$184+$Q$220+$Q$255+$Q$290+$Q$326+$Q$361+$Q$397+$Q$434+$Q$468+$Q$504</f>
        <v>0</v>
      </c>
      <c r="R506" s="22">
        <f>$R$40+$R$76+$R$112+$R$148+$R$184+$R$220+$R$255+$R$290+$R$326+$R$361+$R$397+$R$434+$R$468+$R$504</f>
        <v>0</v>
      </c>
      <c r="S506" s="22">
        <f>$S$40+$S$76+$S$112+$S$148+$S$184+$S$220+$S$255+$S$290+$S$326+$S$361+$S$397+$S$434+$S$468+$S$504</f>
        <v>118.64</v>
      </c>
      <c r="T506" s="22">
        <f>$T$40+$T$76+$T$112+$T$148+$T$184+$T$220+$T$255+$T$290+$T$326+$T$361+$T$397+$T$434+$T$468+$T$504</f>
        <v>363.44999999999993</v>
      </c>
      <c r="U506" s="22">
        <f>$U$40+$U$76+$U$112+$U$148+$U$184+$U$220+$U$255+$U$290+$U$326+$U$361+$U$397+$U$434+$U$468+$U$504</f>
        <v>46693.340000000004</v>
      </c>
      <c r="V506" s="22">
        <f>$V$40+$V$76+$V$112+$V$148+$V$184+$V$220+$V$255+$V$290+$V$326+$V$361+$V$397+$V$434+$V$468+$V$504</f>
        <v>53953.299999999996</v>
      </c>
      <c r="W506" s="22">
        <f>$W$40+$W$76+$W$112+$W$148+$W$184+$W$220+$W$255+$W$290+$W$326+$W$361+$W$397+$W$434+$W$468+$W$504</f>
        <v>26.009999999999998</v>
      </c>
      <c r="X506" s="22">
        <f>$X$40+$X$76+$X$112+$X$148+$X$184+$X$220+$X$255+$X$290+$X$326+$X$361+$X$397+$X$434+$X$468+$X$504</f>
        <v>204.67</v>
      </c>
      <c r="Y506" s="22">
        <f>$Y$40+$Y$76+$Y$112+$Y$148+$Y$184+$Y$220+$Y$255+$Y$290+$Y$326+$Y$361+$Y$397+$Y$434+$Y$468+$Y$504</f>
        <v>535.5</v>
      </c>
      <c r="Z506" s="22">
        <f>$Z$40+$Z$76+$Z$112+$Z$148+$Z$184+$Z$220+$Z$255+$Z$290+$Z$326+$Z$361+$Z$397+$Z$434+$Z$468+$Z$504</f>
        <v>2422.7899999999995</v>
      </c>
      <c r="AA506" s="8">
        <f>$AA$40+$AA$76+$AA$112+$AA$148+$AA$184+$AA$220+$AA$255+$AA$290+$AA$326+$AA$361+$AA$397+$AA$434+$AA$468+$AA$504</f>
        <v>5.6000000000000005</v>
      </c>
      <c r="AB506" s="8">
        <f>$AB$40+$AB$76+$AB$112+$AB$148+$AB$184+$AB$220+$AB$255+$AB$290+$AB$326+$AB$361+$AB$397+$AB$434+$AB$468+$AB$504</f>
        <v>4.2</v>
      </c>
      <c r="AC506" s="8">
        <f>$AC$40+$AC$76+$AC$112+$AC$148+$AC$184+$AC$220+$AC$255+$AC$290+$AC$326+$AC$361+$AC$397+$AC$434+$AC$468+$AC$504</f>
        <v>4.0999999999999996</v>
      </c>
      <c r="AD506" s="8">
        <f>$AD$40+$AD$76+$AD$112+$AD$148+$AD$184+$AD$220+$AD$255+$AD$290+$AD$326+$AD$361+$AD$397+$AD$434+$AD$468+$AD$504</f>
        <v>64560.9</v>
      </c>
      <c r="AE506" s="8">
        <f>$AE$40+$AE$76+$AE$112+$AE$148+$AE$184+$AE$220+$AE$255+$AE$290+$AE$326+$AE$361+$AE$397+$AE$434+$AE$468+$AE$504</f>
        <v>40755.409999999996</v>
      </c>
      <c r="AF506" s="8">
        <f>$AF$40+$AF$76+$AF$112+$AF$148+$AF$184+$AF$220+$AF$255+$AF$290+$AF$326+$AF$361+$AF$397+$AF$434+$AF$468+$AF$504</f>
        <v>17509.43</v>
      </c>
      <c r="AG506" s="8">
        <f>$AG$40+$AG$76+$AG$112+$AG$148+$AG$184+$AG$220+$AG$255+$AG$290+$AG$326+$AG$361+$AG$397+$AG$434+$AG$468+$AG$504</f>
        <v>30256.95</v>
      </c>
      <c r="AH506" s="8">
        <f>$AH$40+$AH$76+$AH$112+$AH$148+$AH$184+$AH$220+$AH$255+$AH$290+$AH$326+$AH$361+$AH$397+$AH$434+$AH$468+$AH$504</f>
        <v>10608.380000000001</v>
      </c>
      <c r="AI506" s="8">
        <f>$AI$40+$AI$76+$AI$112+$AI$148+$AI$184+$AI$220+$AI$255+$AI$290+$AI$326+$AI$361+$AI$397+$AI$434+$AI$468+$AI$504</f>
        <v>43047.09</v>
      </c>
      <c r="AJ506" s="8">
        <f>$AJ$40+$AJ$76+$AJ$112+$AJ$148+$AJ$184+$AJ$220+$AJ$255+$AJ$290+$AJ$326+$AJ$361+$AJ$397+$AJ$434+$AJ$468+$AJ$504</f>
        <v>39037.99</v>
      </c>
      <c r="AK506" s="8">
        <f>$AK$40+$AK$76+$AK$112+$AK$148+$AK$184+$AK$220+$AK$255+$AK$290+$AK$326+$AK$361+$AK$397+$AK$434+$AK$468+$AK$504</f>
        <v>55840.850000000006</v>
      </c>
      <c r="AL506" s="8">
        <f>$AL$40+$AL$76+$AL$112+$AL$148+$AL$184+$AL$220+$AL$255+$AL$290+$AL$326+$AL$361+$AL$397+$AL$434+$AL$468+$AL$504</f>
        <v>69326.86</v>
      </c>
      <c r="AM506" s="8">
        <f>$AM$40+$AM$76+$AM$112+$AM$148+$AM$184+$AM$220+$AM$255+$AM$290+$AM$326+$AM$361+$AM$397+$AM$434+$AM$468+$AM$504</f>
        <v>22058.110000000004</v>
      </c>
      <c r="AN506" s="8">
        <f>$AN$40+$AN$76+$AN$112+$AN$148+$AN$184+$AN$220+$AN$255+$AN$290+$AN$326+$AN$361+$AN$397+$AN$434+$AN$468+$AN$504</f>
        <v>37625.19</v>
      </c>
      <c r="AO506" s="8">
        <f>$AO$40+$AO$76+$AO$112+$AO$148+$AO$184+$AO$220+$AO$255+$AO$290+$AO$326+$AO$361+$AO$397+$AO$434+$AO$468+$AO$504</f>
        <v>191751.47000000003</v>
      </c>
      <c r="AP506" s="8">
        <f>$AP$40+$AP$76+$AP$112+$AP$148+$AP$184+$AP$220+$AP$255+$AP$290+$AP$326+$AP$361+$AP$397+$AP$434+$AP$468+$AP$504</f>
        <v>17472.599999999999</v>
      </c>
      <c r="AQ506" s="8">
        <f>$AQ$40+$AQ$76+$AQ$112+$AQ$148+$AQ$184+$AQ$220+$AQ$255+$AQ$290+$AQ$326+$AQ$361+$AQ$397+$AQ$434+$AQ$468+$AQ$504</f>
        <v>54148.750000000007</v>
      </c>
      <c r="AR506" s="8">
        <f>$AR$40+$AR$76+$AR$112+$AR$148+$AR$184+$AR$220+$AR$255+$AR$290+$AR$326+$AR$361+$AR$397+$AR$434+$AR$468+$AR$504</f>
        <v>39847.380000000005</v>
      </c>
      <c r="AS506" s="8">
        <f>$AS$40+$AS$76+$AS$112+$AS$148+$AS$184+$AS$220+$AS$255+$AS$290+$AS$326+$AS$361+$AS$397+$AS$434+$AS$468+$AS$504</f>
        <v>27937.52</v>
      </c>
      <c r="AT506" s="8">
        <f>$AT$40+$AT$76+$AT$112+$AT$148+$AT$184+$AT$220+$AT$255+$AT$290+$AT$326+$AT$361+$AT$397+$AT$434+$AT$468+$AT$504</f>
        <v>15027.880000000001</v>
      </c>
      <c r="AU506" s="8">
        <f>$AU$40+$AU$76+$AU$112+$AU$148+$AU$184+$AU$220+$AU$255+$AU$290+$AU$326+$AU$361+$AU$397+$AU$434+$AU$468+$AU$504</f>
        <v>47.400000000000006</v>
      </c>
      <c r="AV506" s="8">
        <f>$AV$40+$AV$76+$AV$112+$AV$148+$AV$184+$AV$220+$AV$255+$AV$290+$AV$326+$AV$361+$AV$397+$AV$434+$AV$468+$AV$504</f>
        <v>32.479999999999997</v>
      </c>
      <c r="AW506" s="8">
        <f>$AW$40+$AW$76+$AW$112+$AW$148+$AW$184+$AW$220+$AW$255+$AW$290+$AW$326+$AW$361+$AW$397+$AW$434+$AW$468+$AW$504</f>
        <v>20.16</v>
      </c>
      <c r="AX506" s="8">
        <f>$AX$40+$AX$76+$AX$112+$AX$148+$AX$184+$AX$220+$AX$255+$AX$290+$AX$326+$AX$361+$AX$397+$AX$434+$AX$468+$AX$504</f>
        <v>44.04</v>
      </c>
      <c r="AY506" s="8">
        <f>$AY$40+$AY$76+$AY$112+$AY$148+$AY$184+$AY$220+$AY$255+$AY$290+$AY$326+$AY$361+$AY$397+$AY$434+$AY$468+$AY$504</f>
        <v>27.96</v>
      </c>
      <c r="AZ506" s="8">
        <f>$AZ$40+$AZ$76+$AZ$112+$AZ$148+$AZ$184+$AZ$220+$AZ$255+$AZ$290+$AZ$326+$AZ$361+$AZ$397+$AZ$434+$AZ$468+$AZ$504</f>
        <v>169.66</v>
      </c>
      <c r="BA506" s="8">
        <f>$BA$40+$BA$76+$BA$112+$BA$148+$BA$184+$BA$220+$BA$255+$BA$290+$BA$326+$BA$361+$BA$397+$BA$434+$BA$468+$BA$504</f>
        <v>14.09</v>
      </c>
      <c r="BB506" s="8">
        <f>$BB$40+$BB$76+$BB$112+$BB$148+$BB$184+$BB$220+$BB$255+$BB$290+$BB$326+$BB$361+$BB$397+$BB$434+$BB$468+$BB$504</f>
        <v>355.09</v>
      </c>
      <c r="BC506" s="8">
        <f>$BC$40+$BC$76+$BC$112+$BC$148+$BC$184+$BC$220+$BC$255+$BC$290+$BC$326+$BC$361+$BC$397+$BC$434+$BC$468+$BC$504</f>
        <v>7.3800000000000008</v>
      </c>
      <c r="BD506" s="8">
        <f>$BD$40+$BD$76+$BD$112+$BD$148+$BD$184+$BD$220+$BD$255+$BD$290+$BD$326+$BD$361+$BD$397+$BD$434+$BD$468+$BD$504</f>
        <v>200.27</v>
      </c>
      <c r="BE506" s="8">
        <f>$BE$40+$BE$76+$BE$112+$BE$148+$BE$184+$BE$220+$BE$255+$BE$290+$BE$326+$BE$361+$BE$397+$BE$434+$BE$468+$BE$504</f>
        <v>18.810000000000002</v>
      </c>
      <c r="BF506" s="8">
        <f>$BF$40+$BF$76+$BF$112+$BF$148+$BF$184+$BF$220+$BF$255+$BF$290+$BF$326+$BF$361+$BF$397+$BF$434+$BF$468+$BF$504</f>
        <v>9.1999999999999993</v>
      </c>
      <c r="BG506" s="8">
        <f>$BG$40+$BG$76+$BG$112+$BG$148+$BG$184+$BG$220+$BG$255+$BG$290+$BG$326+$BG$361+$BG$397+$BG$434+$BG$468+$BG$504</f>
        <v>0</v>
      </c>
      <c r="BH506" s="8">
        <f>$BH$40+$BH$76+$BH$112+$BH$148+$BH$184+$BH$220+$BH$255+$BH$290+$BH$326+$BH$361+$BH$397+$BH$434+$BH$468+$BH$504</f>
        <v>5.05</v>
      </c>
      <c r="BI506" s="8">
        <f>$BI$40+$BI$76+$BI$112+$BI$148+$BI$184+$BI$220+$BI$255+$BI$290+$BI$326+$BI$361+$BI$397+$BI$434+$BI$468+$BI$504</f>
        <v>37.799999999999997</v>
      </c>
      <c r="BJ506" s="8">
        <f>$BJ$40+$BJ$76+$BJ$112+$BJ$148+$BJ$184+$BJ$220+$BJ$255+$BJ$290+$BJ$326+$BJ$361+$BJ$397+$BJ$434+$BJ$468+$BJ$504</f>
        <v>652.36000000000013</v>
      </c>
      <c r="BK506" s="8">
        <f>$BK$40+$BK$76+$BK$112+$BK$148+$BK$184+$BK$220+$BK$255+$BK$290+$BK$326+$BK$361+$BK$397+$BK$434+$BK$468+$BK$504</f>
        <v>2.23</v>
      </c>
      <c r="BL506" s="8">
        <f>$BL$40+$BL$76+$BL$112+$BL$148+$BL$184+$BL$220+$BL$255+$BL$290+$BL$326+$BL$361+$BL$397+$BL$434+$BL$468+$BL$504</f>
        <v>0</v>
      </c>
      <c r="BM506" s="8">
        <f>$BM$40+$BM$76+$BM$112+$BM$148+$BM$184+$BM$220+$BM$255+$BM$290+$BM$326+$BM$361+$BM$397+$BM$434+$BM$468+$BM$504</f>
        <v>318.27999999999992</v>
      </c>
      <c r="BN506" s="8">
        <f>$BN$40+$BN$76+$BN$112+$BN$148+$BN$184+$BN$220+$BN$255+$BN$290+$BN$326+$BN$361+$BN$397+$BN$434+$BN$468+$BN$504</f>
        <v>12.44</v>
      </c>
      <c r="BO506" s="8">
        <f>$BO$40+$BO$76+$BO$112+$BO$148+$BO$184+$BO$220+$BO$255+$BO$290+$BO$326+$BO$361+$BO$397+$BO$434+$BO$468+$BO$504</f>
        <v>14.419999999999998</v>
      </c>
      <c r="BP506" s="8">
        <f>$BP$40+$BP$76+$BP$112+$BP$148+$BP$184+$BP$220+$BP$255+$BP$290+$BP$326+$BP$361+$BP$397+$BP$434+$BP$468+$BP$504</f>
        <v>0</v>
      </c>
      <c r="BQ506" s="8">
        <f>$BQ$40+$BQ$76+$BQ$112+$BQ$148+$BQ$184+$BQ$220+$BQ$255+$BQ$290+$BQ$326+$BQ$361+$BQ$397+$BQ$434+$BQ$468+$BQ$504</f>
        <v>0</v>
      </c>
      <c r="BR506" s="8">
        <f>$BR$40+$BR$76+$BR$112+$BR$148+$BR$184+$BR$220+$BR$255+$BR$290+$BR$326+$BR$361+$BR$397+$BR$434+$BR$468+$BR$504</f>
        <v>0</v>
      </c>
      <c r="BS506" s="8">
        <f>$BS$40+$BS$76+$BS$112+$BS$148+$BS$184+$BS$220+$BS$255+$BS$290+$BS$326+$BS$361+$BS$397+$BS$434+$BS$468+$BS$504</f>
        <v>29271.920000000002</v>
      </c>
      <c r="BU506" s="8">
        <f>$BU$40+$BU$76+$BU$112+$BU$148+$BU$184+$BU$220+$BU$255+$BU$290+$BU$326+$BU$361+$BU$397+$BU$434+$BU$468+$BU$504</f>
        <v>23345.050000000003</v>
      </c>
      <c r="BW506" s="8">
        <f>$BW$40+$BW$76+$BW$112+$BW$148+$BW$184+$BW$220+$BW$255+$BW$290+$BW$326+$BW$361+$BW$397+$BW$434+$BW$468+$BW$504</f>
        <v>12.51</v>
      </c>
      <c r="BX506" s="8">
        <f>$BX$40+$BX$76+$BX$112+$BX$148+$BX$184+$BX$220+$BX$255+$BX$290+$BX$326+$BX$361+$BX$397+$BX$434+$BX$468+$BX$504</f>
        <v>12.51</v>
      </c>
      <c r="BY506" s="8">
        <f>$BY$40+$BY$76+$BY$112+$BY$148+$BY$184+$BY$220+$BY$255+$BY$290+$BY$326+$BY$361+$BY$397+$BY$434+$BY$468+$BY$504</f>
        <v>12.51</v>
      </c>
      <c r="BZ506" s="8">
        <f>$BZ$40+$BZ$76+$BZ$112+$BZ$148+$BZ$184+$BZ$220+$BZ$255+$BZ$290+$BZ$326+$BZ$361+$BZ$397+$BZ$434+$BZ$468+$BZ$504</f>
        <v>5478.8</v>
      </c>
      <c r="CA506" s="8">
        <f>$CA$40+$CA$76+$CA$112+$CA$148+$CA$184+$CA$220+$CA$255+$CA$290+$CA$326+$CA$361+$CA$397+$CA$434+$CA$468+$CA$504</f>
        <v>3472.9</v>
      </c>
      <c r="CB506" s="8">
        <f>$CB$40+$CB$76+$CB$112+$CB$148+$CB$184+$CB$220+$CB$255+$CB$290+$CB$326+$CB$361+$CB$397+$CB$434+$CB$468+$CB$504</f>
        <v>4475.8500000000004</v>
      </c>
      <c r="CC506" s="8">
        <f>$CC$40+$CC$76+$CC$112+$CC$148+$CC$184+$CC$220+$CC$255+$CC$290+$CC$326+$CC$361+$CC$397+$CC$434+$CC$468+$CC$504</f>
        <v>136.75</v>
      </c>
      <c r="CD506" s="8">
        <f>$CD$40+$CD$76+$CD$112+$CD$148+$CD$184+$CD$220+$CD$255+$CD$290+$CD$326+$CD$361+$CD$397+$CD$434+$CD$468+$CD$504</f>
        <v>136.36000000000001</v>
      </c>
      <c r="CE506" s="8">
        <f>$CE$40+$CE$76+$CE$112+$CE$148+$CE$184+$CE$220+$CE$255+$CE$290+$CE$326+$CE$361+$CE$397+$CE$434+$CE$468+$CE$504</f>
        <v>136.56</v>
      </c>
      <c r="CF506" s="8">
        <f>$CF$40+$CF$76+$CF$112+$CF$148+$CF$184+$CF$220+$CF$255+$CF$290+$CF$326+$CF$361+$CF$397+$CF$434+$CF$468+$CF$504</f>
        <v>1005.3800000000001</v>
      </c>
      <c r="CG506" s="8">
        <f>$CG$40+$CG$76+$CG$112+$CG$148+$CG$184+$CG$220+$CG$255+$CG$290+$CG$326+$CG$361+$CG$397+$CG$434+$CG$468+$CG$504</f>
        <v>88.839999999999975</v>
      </c>
    </row>
    <row r="507" spans="1:85" x14ac:dyDescent="0.25">
      <c r="B507" s="15" t="s">
        <v>193</v>
      </c>
      <c r="C507" s="27">
        <f>C506/14</f>
        <v>2829.6428571428573</v>
      </c>
      <c r="D507" s="21">
        <f>D506/14</f>
        <v>99.169285714285721</v>
      </c>
      <c r="E507" s="21"/>
      <c r="F507" s="21">
        <f>F506/14</f>
        <v>79.045714285714297</v>
      </c>
      <c r="G507" s="21"/>
      <c r="H507" s="21">
        <f>H506/14</f>
        <v>371.43071428571432</v>
      </c>
      <c r="I507" s="21">
        <f>I506/14</f>
        <v>2666.5971428571429</v>
      </c>
    </row>
    <row r="508" spans="1:85" x14ac:dyDescent="0.25">
      <c r="A508" s="8" t="s">
        <v>194</v>
      </c>
      <c r="B508" s="24" t="s">
        <v>195</v>
      </c>
      <c r="D508" s="22">
        <v>1</v>
      </c>
      <c r="E508" s="22"/>
      <c r="F508" s="22">
        <v>1.25</v>
      </c>
      <c r="G508" s="22"/>
      <c r="H508" s="22">
        <v>3.74</v>
      </c>
      <c r="I508" s="22"/>
    </row>
  </sheetData>
  <mergeCells count="6">
    <mergeCell ref="F3:G3"/>
    <mergeCell ref="H3:H4"/>
    <mergeCell ref="I3:I4"/>
    <mergeCell ref="A3:A4"/>
    <mergeCell ref="C3:C4"/>
    <mergeCell ref="D3:E3"/>
  </mergeCells>
  <phoneticPr fontId="2" type="noConversion"/>
  <pageMargins left="0.23622047244094491" right="0.23622047244094491" top="0.19685039370078741" bottom="0.19685039370078741" header="0.31496062992125984" footer="0.31496062992125984"/>
  <pageSetup paperSize="9" scale="99" orientation="landscape" horizontalDpi="300" verticalDpi="300" r:id="rId1"/>
  <headerFooter alignWithMargins="0"/>
  <rowBreaks count="13" manualBreakCount="13">
    <brk id="40" max="16383" man="1"/>
    <brk id="76" max="16383" man="1"/>
    <brk id="112" max="16383" man="1"/>
    <brk id="148" max="16383" man="1"/>
    <brk id="184" max="16383" man="1"/>
    <brk id="220" max="16383" man="1"/>
    <brk id="255" max="16383" man="1"/>
    <brk id="290" max="16383" man="1"/>
    <brk id="326" max="16383" man="1"/>
    <brk id="361" max="16383" man="1"/>
    <brk id="397" max="16383" man="1"/>
    <brk id="434" max="16383" man="1"/>
    <brk id="4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71</v>
      </c>
      <c r="B1" s="2">
        <v>44352</v>
      </c>
    </row>
    <row r="2" spans="1:2" x14ac:dyDescent="0.2">
      <c r="A2" t="s">
        <v>72</v>
      </c>
      <c r="B2" s="2">
        <v>44349.692326388889</v>
      </c>
    </row>
    <row r="3" spans="1:2" x14ac:dyDescent="0.2">
      <c r="A3" t="s">
        <v>73</v>
      </c>
      <c r="B3" t="s">
        <v>76</v>
      </c>
    </row>
    <row r="4" spans="1:2" x14ac:dyDescent="0.2">
      <c r="A4" t="s">
        <v>74</v>
      </c>
      <c r="B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меню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Татьяна</cp:lastModifiedBy>
  <cp:lastPrinted>2023-06-13T06:45:11Z</cp:lastPrinted>
  <dcterms:created xsi:type="dcterms:W3CDTF">2002-09-22T07:35:02Z</dcterms:created>
  <dcterms:modified xsi:type="dcterms:W3CDTF">2026-06-29T12:49:46Z</dcterms:modified>
</cp:coreProperties>
</file>